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https://comisionpresidencial.sharepoint.com/sites/portaltransparencia/Documentos compartidos/PORTAL 2024/MARZO/RR-HH/PERSONAL EVENTUAL/"/>
    </mc:Choice>
  </mc:AlternateContent>
  <xr:revisionPtr revIDLastSave="520" documentId="8_{8CABDB34-1482-4FFD-AE98-FA5784AF0DB5}" xr6:coauthVersionLast="47" xr6:coauthVersionMax="47" xr10:uidLastSave="{13BBA347-8686-4A7C-9B79-B30A30802CCA}"/>
  <bookViews>
    <workbookView xWindow="1152" yWindow="1152" windowWidth="12180" windowHeight="11712" tabRatio="595" xr2:uid="{00000000-000D-0000-FFFF-FFFF00000000}"/>
  </bookViews>
  <sheets>
    <sheet name="Hoja1" sheetId="1" r:id="rId1"/>
  </sheets>
  <definedNames>
    <definedName name="_xlnm.Print_Area" localSheetId="0">Hoja1!$A$1:$T$58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T29" i="1" l="1"/>
  <c r="T30" i="1"/>
  <c r="T28" i="1"/>
  <c r="T31" i="1"/>
  <c r="O33" i="1"/>
  <c r="M31" i="1"/>
  <c r="L33" i="1"/>
  <c r="G33" i="1"/>
  <c r="H31" i="1"/>
  <c r="I31" i="1"/>
  <c r="P31" i="1" s="1"/>
  <c r="J31" i="1"/>
  <c r="K31" i="1"/>
  <c r="N31" i="1"/>
  <c r="H28" i="1"/>
  <c r="I28" i="1"/>
  <c r="J28" i="1"/>
  <c r="K28" i="1"/>
  <c r="N28" i="1"/>
  <c r="H29" i="1"/>
  <c r="I29" i="1"/>
  <c r="J29" i="1"/>
  <c r="K29" i="1"/>
  <c r="N29" i="1"/>
  <c r="P28" i="1" l="1"/>
  <c r="P29" i="1"/>
  <c r="F33" i="1" l="1"/>
  <c r="M30" i="1"/>
  <c r="N30" i="1"/>
  <c r="H30" i="1" l="1"/>
  <c r="I30" i="1"/>
  <c r="J30" i="1"/>
  <c r="K30" i="1"/>
  <c r="P30" i="1" l="1"/>
  <c r="P33" i="1" s="1"/>
  <c r="J33" i="1" l="1"/>
  <c r="K33" i="1"/>
  <c r="M33" i="1"/>
  <c r="I33" i="1"/>
  <c r="N33" i="1"/>
  <c r="H33" i="1"/>
</calcChain>
</file>

<file path=xl/sharedStrings.xml><?xml version="1.0" encoding="utf-8"?>
<sst xmlns="http://schemas.openxmlformats.org/spreadsheetml/2006/main" count="50" uniqueCount="36">
  <si>
    <t>EMPLEADOS</t>
  </si>
  <si>
    <t xml:space="preserve">TOTALES </t>
  </si>
  <si>
    <t>DEPARTAMENTO</t>
  </si>
  <si>
    <t>F</t>
  </si>
  <si>
    <t>M</t>
  </si>
  <si>
    <t>CARGO</t>
  </si>
  <si>
    <t xml:space="preserve">ESTATUS </t>
  </si>
  <si>
    <t>INGRESO</t>
  </si>
  <si>
    <t>GENERO</t>
  </si>
  <si>
    <t>ARS</t>
  </si>
  <si>
    <t>AFP</t>
  </si>
  <si>
    <t>ISR</t>
  </si>
  <si>
    <t>Empleado</t>
  </si>
  <si>
    <t>OTROS DESC.</t>
  </si>
  <si>
    <t>INGRESO NETO</t>
  </si>
  <si>
    <t>INFOTEP</t>
  </si>
  <si>
    <t>ARL</t>
  </si>
  <si>
    <t>SEGURO DE VIDA</t>
  </si>
  <si>
    <t>CPMSP</t>
  </si>
  <si>
    <t xml:space="preserve">FECHA CONTRATO </t>
  </si>
  <si>
    <t>ULTIMA RENOVACION</t>
  </si>
  <si>
    <t>FIN DE CONTRATO</t>
  </si>
  <si>
    <t>-</t>
  </si>
  <si>
    <t>PROYECTO DE INFRAESTRUCTURA Y SALUBRIDAD DE LOS PUERTOS NACIONALES</t>
  </si>
  <si>
    <t>NO.</t>
  </si>
  <si>
    <t>GUENTER RAMON SCHULZ CALVO</t>
  </si>
  <si>
    <t>INGENIERO DE PROYECTO II</t>
  </si>
  <si>
    <t>MIGUEL GOMEZ FORTUNA</t>
  </si>
  <si>
    <t>COORDINADOR DE PUERTO I</t>
  </si>
  <si>
    <t>DEPTO. RECURSOS HUMANOS</t>
  </si>
  <si>
    <t>KARLA PAOLA RAMOS QUIÑONES</t>
  </si>
  <si>
    <t>ANALISTA DE PRESUPUESTO II</t>
  </si>
  <si>
    <t xml:space="preserve">KIARA MASSIEL TORRES PEREZ </t>
  </si>
  <si>
    <t>NOMINA DE PERSONAL EVENTUAL</t>
  </si>
  <si>
    <t>EVENTUAL</t>
  </si>
  <si>
    <t>MARZO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</si>
</sst>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&quot;RD$&quot;* #,##0.00_);_(&quot;RD$&quot;* \(#,##0.00\);_(&quot;RD$&quot;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rgb="FF000000"/>
      <name val="Calibri"/>
      <family val="2"/>
    </font>
    <font>
      <sz val="10"/>
      <name val="Arial"/>
      <family val="2"/>
    </font>
    <font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0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theme="1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b/>
      <sz val="20"/>
      <name val="Calibri"/>
      <family val="2"/>
      <scheme val="minor"/>
    </font>
    <font>
      <sz val="2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2" tint="-9.9978637043366805E-2"/>
        <bgColor rgb="FF000000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</cellStyleXfs>
  <cellXfs count="68">
    <xf numFmtId="0" fontId="0" fillId="0" borderId="0" xfId="0"/>
    <xf numFmtId="0" fontId="2" fillId="0" borderId="0" xfId="0" applyFont="1"/>
    <xf numFmtId="43" fontId="2" fillId="0" borderId="0" xfId="1" applyFont="1" applyFill="1" applyBorder="1"/>
    <xf numFmtId="0" fontId="3" fillId="0" borderId="0" xfId="0" applyFont="1"/>
    <xf numFmtId="0" fontId="5" fillId="0" borderId="0" xfId="0" applyFont="1"/>
    <xf numFmtId="0" fontId="7" fillId="0" borderId="0" xfId="0" applyFont="1"/>
    <xf numFmtId="17" fontId="7" fillId="0" borderId="0" xfId="0" applyNumberFormat="1" applyFont="1" applyAlignment="1">
      <alignment vertical="center"/>
    </xf>
    <xf numFmtId="17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/>
    </xf>
    <xf numFmtId="49" fontId="7" fillId="0" borderId="0" xfId="0" applyNumberFormat="1" applyFont="1" applyAlignment="1">
      <alignment vertical="center"/>
    </xf>
    <xf numFmtId="0" fontId="9" fillId="0" borderId="0" xfId="0" applyFont="1"/>
    <xf numFmtId="4" fontId="9" fillId="0" borderId="0" xfId="0" applyNumberFormat="1" applyFont="1"/>
    <xf numFmtId="0" fontId="10" fillId="0" borderId="0" xfId="0" applyFont="1"/>
    <xf numFmtId="4" fontId="10" fillId="0" borderId="0" xfId="0" applyNumberFormat="1" applyFont="1"/>
    <xf numFmtId="0" fontId="11" fillId="0" borderId="0" xfId="0" applyFont="1" applyAlignment="1">
      <alignment horizontal="center" vertical="center"/>
    </xf>
    <xf numFmtId="43" fontId="9" fillId="0" borderId="0" xfId="1" applyFont="1" applyFill="1" applyBorder="1"/>
    <xf numFmtId="0" fontId="12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4" fontId="8" fillId="0" borderId="0" xfId="0" applyNumberFormat="1" applyFont="1"/>
    <xf numFmtId="4" fontId="13" fillId="0" borderId="0" xfId="0" applyNumberFormat="1" applyFont="1"/>
    <xf numFmtId="0" fontId="11" fillId="0" borderId="0" xfId="0" applyFont="1"/>
    <xf numFmtId="0" fontId="14" fillId="0" borderId="0" xfId="0" applyFont="1"/>
    <xf numFmtId="0" fontId="15" fillId="0" borderId="0" xfId="0" applyFont="1" applyAlignment="1">
      <alignment horizontal="center"/>
    </xf>
    <xf numFmtId="0" fontId="15" fillId="0" borderId="0" xfId="0" applyFont="1"/>
    <xf numFmtId="4" fontId="6" fillId="6" borderId="7" xfId="0" applyNumberFormat="1" applyFont="1" applyFill="1" applyBorder="1" applyAlignment="1">
      <alignment horizontal="center" vertical="center"/>
    </xf>
    <xf numFmtId="4" fontId="6" fillId="7" borderId="6" xfId="0" applyNumberFormat="1" applyFont="1" applyFill="1" applyBorder="1" applyAlignment="1">
      <alignment horizontal="center" vertical="center"/>
    </xf>
    <xf numFmtId="0" fontId="5" fillId="0" borderId="1" xfId="0" applyFont="1" applyBorder="1"/>
    <xf numFmtId="4" fontId="17" fillId="0" borderId="1" xfId="3" applyNumberFormat="1" applyFont="1" applyFill="1" applyBorder="1" applyAlignment="1">
      <alignment horizontal="right"/>
    </xf>
    <xf numFmtId="0" fontId="6" fillId="0" borderId="1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4" fontId="5" fillId="0" borderId="1" xfId="0" applyNumberFormat="1" applyFont="1" applyBorder="1"/>
    <xf numFmtId="0" fontId="16" fillId="0" borderId="1" xfId="2" applyFont="1" applyBorder="1" applyAlignment="1">
      <alignment horizontal="left"/>
    </xf>
    <xf numFmtId="164" fontId="16" fillId="0" borderId="1" xfId="2" applyNumberFormat="1" applyFont="1" applyBorder="1" applyAlignment="1">
      <alignment horizontal="left" vertical="center"/>
    </xf>
    <xf numFmtId="0" fontId="6" fillId="0" borderId="1" xfId="0" applyFont="1" applyBorder="1" applyAlignment="1">
      <alignment horizontal="center"/>
    </xf>
    <xf numFmtId="14" fontId="6" fillId="0" borderId="1" xfId="0" applyNumberFormat="1" applyFont="1" applyBorder="1" applyAlignment="1">
      <alignment horizontal="center"/>
    </xf>
    <xf numFmtId="0" fontId="6" fillId="0" borderId="1" xfId="0" applyFont="1" applyBorder="1"/>
    <xf numFmtId="0" fontId="17" fillId="0" borderId="1" xfId="0" applyFont="1" applyBorder="1" applyAlignment="1">
      <alignment horizontal="left"/>
    </xf>
    <xf numFmtId="14" fontId="9" fillId="0" borderId="0" xfId="0" applyNumberFormat="1" applyFont="1"/>
    <xf numFmtId="4" fontId="5" fillId="0" borderId="3" xfId="0" applyNumberFormat="1" applyFont="1" applyBorder="1"/>
    <xf numFmtId="0" fontId="8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4" fontId="8" fillId="0" borderId="0" xfId="0" applyNumberFormat="1" applyFont="1" applyAlignment="1">
      <alignment horizontal="center" vertical="center"/>
    </xf>
    <xf numFmtId="4" fontId="16" fillId="2" borderId="3" xfId="2" applyNumberFormat="1" applyFont="1" applyFill="1" applyBorder="1" applyAlignment="1">
      <alignment horizontal="center" vertical="center" wrapText="1"/>
    </xf>
    <xf numFmtId="4" fontId="16" fillId="2" borderId="2" xfId="2" applyNumberFormat="1" applyFont="1" applyFill="1" applyBorder="1" applyAlignment="1">
      <alignment horizontal="center" vertical="center" wrapText="1"/>
    </xf>
    <xf numFmtId="4" fontId="6" fillId="0" borderId="6" xfId="0" applyNumberFormat="1" applyFont="1" applyBorder="1" applyAlignment="1">
      <alignment horizontal="center" vertical="center"/>
    </xf>
    <xf numFmtId="4" fontId="6" fillId="0" borderId="13" xfId="0" applyNumberFormat="1" applyFont="1" applyBorder="1" applyAlignment="1">
      <alignment horizontal="center" vertical="center"/>
    </xf>
    <xf numFmtId="4" fontId="6" fillId="0" borderId="8" xfId="0" applyNumberFormat="1" applyFont="1" applyBorder="1" applyAlignment="1">
      <alignment horizontal="center" vertical="center"/>
    </xf>
    <xf numFmtId="4" fontId="6" fillId="0" borderId="14" xfId="0" applyNumberFormat="1" applyFont="1" applyBorder="1" applyAlignment="1">
      <alignment horizontal="center" vertical="center"/>
    </xf>
    <xf numFmtId="4" fontId="6" fillId="0" borderId="1" xfId="0" applyNumberFormat="1" applyFont="1" applyBorder="1" applyAlignment="1">
      <alignment horizontal="center" vertical="center"/>
    </xf>
    <xf numFmtId="4" fontId="6" fillId="0" borderId="2" xfId="0" applyNumberFormat="1" applyFont="1" applyBorder="1" applyAlignment="1">
      <alignment horizontal="center" vertical="center"/>
    </xf>
    <xf numFmtId="4" fontId="6" fillId="5" borderId="6" xfId="0" applyNumberFormat="1" applyFont="1" applyFill="1" applyBorder="1" applyAlignment="1">
      <alignment horizontal="center" vertical="center"/>
    </xf>
    <xf numFmtId="4" fontId="6" fillId="5" borderId="13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49" fontId="7" fillId="0" borderId="1" xfId="0" applyNumberFormat="1" applyFont="1" applyBorder="1" applyAlignment="1">
      <alignment horizontal="center" vertical="center"/>
    </xf>
    <xf numFmtId="4" fontId="6" fillId="3" borderId="11" xfId="0" applyNumberFormat="1" applyFont="1" applyFill="1" applyBorder="1" applyAlignment="1">
      <alignment horizontal="center" vertical="center"/>
    </xf>
    <xf numFmtId="4" fontId="6" fillId="3" borderId="10" xfId="0" applyNumberFormat="1" applyFont="1" applyFill="1" applyBorder="1" applyAlignment="1">
      <alignment horizontal="center" vertical="center"/>
    </xf>
    <xf numFmtId="4" fontId="6" fillId="4" borderId="12" xfId="0" applyNumberFormat="1" applyFont="1" applyFill="1" applyBorder="1" applyAlignment="1">
      <alignment horizontal="center" vertical="center"/>
    </xf>
    <xf numFmtId="4" fontId="6" fillId="4" borderId="5" xfId="0" applyNumberFormat="1" applyFont="1" applyFill="1" applyBorder="1" applyAlignment="1">
      <alignment horizontal="center" vertical="center"/>
    </xf>
    <xf numFmtId="0" fontId="16" fillId="2" borderId="2" xfId="2" applyFont="1" applyFill="1" applyBorder="1" applyAlignment="1">
      <alignment horizontal="center" vertical="center"/>
    </xf>
    <xf numFmtId="0" fontId="16" fillId="2" borderId="4" xfId="2" applyFont="1" applyFill="1" applyBorder="1" applyAlignment="1">
      <alignment horizontal="center" vertical="center"/>
    </xf>
    <xf numFmtId="164" fontId="16" fillId="2" borderId="4" xfId="2" applyNumberFormat="1" applyFont="1" applyFill="1" applyBorder="1" applyAlignment="1">
      <alignment horizontal="center" vertical="center"/>
    </xf>
    <xf numFmtId="164" fontId="16" fillId="2" borderId="3" xfId="2" applyNumberFormat="1" applyFont="1" applyFill="1" applyBorder="1" applyAlignment="1">
      <alignment horizontal="center" vertical="center"/>
    </xf>
    <xf numFmtId="164" fontId="16" fillId="2" borderId="2" xfId="2" applyNumberFormat="1" applyFont="1" applyFill="1" applyBorder="1" applyAlignment="1">
      <alignment horizontal="center" vertical="center"/>
    </xf>
    <xf numFmtId="4" fontId="16" fillId="2" borderId="9" xfId="2" applyNumberFormat="1" applyFont="1" applyFill="1" applyBorder="1" applyAlignment="1">
      <alignment horizontal="center" vertical="center" wrapText="1"/>
    </xf>
  </cellXfs>
  <cellStyles count="4">
    <cellStyle name="Millares" xfId="1" builtinId="3"/>
    <cellStyle name="Millares 2" xfId="3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3977821</xdr:colOff>
      <xdr:row>0</xdr:row>
      <xdr:rowOff>53032</xdr:rowOff>
    </xdr:from>
    <xdr:to>
      <xdr:col>9</xdr:col>
      <xdr:colOff>1138292</xdr:colOff>
      <xdr:row>22</xdr:row>
      <xdr:rowOff>38890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1C1442E7-4E4B-4018-8C68-F744CB91861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819" t="13807" r="13844" b="12044"/>
        <a:stretch/>
      </xdr:blipFill>
      <xdr:spPr>
        <a:xfrm>
          <a:off x="14821667" y="53032"/>
          <a:ext cx="15897674" cy="70929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59"/>
  <sheetViews>
    <sheetView tabSelected="1" view="pageBreakPreview" topLeftCell="C10" zoomScale="35" zoomScaleNormal="41" zoomScaleSheetLayoutView="115" workbookViewId="0">
      <selection activeCell="C26" sqref="C26:C27"/>
    </sheetView>
  </sheetViews>
  <sheetFormatPr baseColWidth="10" defaultColWidth="11.44140625" defaultRowHeight="14.4" x14ac:dyDescent="0.3"/>
  <cols>
    <col min="1" max="1" width="8" bestFit="1" customWidth="1"/>
    <col min="2" max="2" width="110.6640625" bestFit="1" customWidth="1"/>
    <col min="3" max="3" width="72.33203125" customWidth="1"/>
    <col min="4" max="4" width="136.5546875" bestFit="1" customWidth="1"/>
    <col min="5" max="5" width="37.6640625" customWidth="1"/>
    <col min="6" max="6" width="29.5546875" customWidth="1"/>
    <col min="7" max="7" width="17.5546875" customWidth="1"/>
    <col min="8" max="8" width="29.88671875" customWidth="1"/>
    <col min="9" max="9" width="29.5546875" customWidth="1"/>
    <col min="10" max="10" width="26.33203125" customWidth="1"/>
    <col min="11" max="11" width="29.5546875" customWidth="1"/>
    <col min="12" max="12" width="26.5546875" customWidth="1"/>
    <col min="13" max="13" width="24" customWidth="1"/>
    <col min="14" max="14" width="27.88671875" customWidth="1"/>
    <col min="15" max="15" width="21.6640625" customWidth="1"/>
    <col min="16" max="16" width="28.33203125" customWidth="1"/>
    <col min="17" max="17" width="17.109375" customWidth="1"/>
    <col min="18" max="18" width="30.88671875" customWidth="1"/>
    <col min="19" max="19" width="35.88671875" bestFit="1" customWidth="1"/>
    <col min="20" max="20" width="28.6640625" customWidth="1"/>
  </cols>
  <sheetData>
    <row r="1" spans="2:21" ht="25.8" x14ac:dyDescent="0.5"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1"/>
      <c r="S1" s="1"/>
      <c r="T1" s="1"/>
    </row>
    <row r="2" spans="2:21" ht="25.8" x14ac:dyDescent="0.5"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1"/>
      <c r="S2" s="1"/>
      <c r="T2" s="1"/>
    </row>
    <row r="3" spans="2:21" ht="25.8" x14ac:dyDescent="0.5"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1"/>
      <c r="S3" s="1"/>
      <c r="T3" s="1"/>
    </row>
    <row r="4" spans="2:21" ht="25.8" x14ac:dyDescent="0.5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2"/>
      <c r="S4" s="1"/>
      <c r="T4" s="1"/>
    </row>
    <row r="5" spans="2:21" ht="25.8" x14ac:dyDescent="0.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</row>
    <row r="6" spans="2:21" ht="25.8" x14ac:dyDescent="0.5"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2:21" ht="25.8" x14ac:dyDescent="0.5"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</row>
    <row r="8" spans="2:21" ht="25.8" x14ac:dyDescent="0.5">
      <c r="B8" s="4"/>
      <c r="C8" s="4"/>
      <c r="D8" s="4"/>
      <c r="E8" s="4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3"/>
      <c r="S8" s="3"/>
      <c r="T8" s="3"/>
      <c r="U8" s="3"/>
    </row>
    <row r="9" spans="2:21" ht="25.8" x14ac:dyDescent="0.5">
      <c r="B9" s="5"/>
      <c r="C9" s="5"/>
      <c r="D9" s="4"/>
      <c r="E9" s="4"/>
      <c r="F9" s="6"/>
      <c r="G9" s="6"/>
      <c r="H9" s="5"/>
      <c r="I9" s="5"/>
      <c r="J9" s="5"/>
      <c r="K9" s="5"/>
      <c r="L9" s="5"/>
      <c r="M9" s="5"/>
      <c r="N9" s="5"/>
      <c r="O9" s="5"/>
      <c r="P9" s="5"/>
      <c r="Q9" s="5"/>
      <c r="R9" s="3"/>
      <c r="S9" s="3"/>
      <c r="T9" s="3"/>
    </row>
    <row r="10" spans="2:21" ht="25.8" x14ac:dyDescent="0.5">
      <c r="B10" s="5"/>
      <c r="C10" s="5"/>
      <c r="D10" s="4"/>
      <c r="E10" s="4"/>
      <c r="F10" s="6"/>
      <c r="G10" s="6"/>
      <c r="H10" s="5"/>
      <c r="I10" s="5"/>
      <c r="J10" s="5"/>
      <c r="K10" s="5"/>
      <c r="L10" s="5"/>
      <c r="M10" s="5"/>
      <c r="N10" s="5"/>
      <c r="O10" s="5"/>
      <c r="P10" s="5"/>
      <c r="Q10" s="5"/>
      <c r="R10" s="3"/>
      <c r="S10" s="3"/>
      <c r="T10" s="3"/>
    </row>
    <row r="11" spans="2:21" ht="25.8" x14ac:dyDescent="0.5">
      <c r="B11" s="5"/>
      <c r="C11" s="5"/>
      <c r="D11" s="4"/>
      <c r="E11" s="4"/>
      <c r="F11" s="6"/>
      <c r="G11" s="6"/>
      <c r="H11" s="5"/>
      <c r="I11" s="5"/>
      <c r="J11" s="5"/>
      <c r="K11" s="5"/>
      <c r="L11" s="5"/>
      <c r="M11" s="5"/>
      <c r="N11" s="5"/>
      <c r="O11" s="5"/>
      <c r="P11" s="5"/>
      <c r="Q11" s="5"/>
      <c r="R11" s="3"/>
      <c r="S11" s="3"/>
      <c r="T11" s="3"/>
    </row>
    <row r="12" spans="2:21" ht="25.8" x14ac:dyDescent="0.5">
      <c r="B12" s="5"/>
      <c r="C12" s="5"/>
      <c r="D12" s="4"/>
      <c r="E12" s="4"/>
      <c r="F12" s="6"/>
      <c r="G12" s="6"/>
      <c r="H12" s="5"/>
      <c r="I12" s="5"/>
      <c r="J12" s="5"/>
      <c r="K12" s="5"/>
      <c r="L12" s="5"/>
      <c r="M12" s="5"/>
      <c r="N12" s="5"/>
      <c r="O12" s="5"/>
      <c r="P12" s="5"/>
      <c r="Q12" s="5"/>
      <c r="R12" s="3"/>
      <c r="S12" s="3"/>
      <c r="T12" s="3"/>
    </row>
    <row r="13" spans="2:21" ht="25.8" x14ac:dyDescent="0.5">
      <c r="B13" s="5"/>
      <c r="C13" s="5"/>
      <c r="D13" s="4"/>
      <c r="E13" s="4"/>
      <c r="F13" s="6"/>
      <c r="G13" s="6"/>
      <c r="H13" s="5"/>
      <c r="I13" s="5"/>
      <c r="J13" s="5"/>
      <c r="K13" s="5"/>
      <c r="L13" s="5"/>
      <c r="M13" s="5"/>
      <c r="N13" s="5"/>
      <c r="O13" s="5"/>
      <c r="P13" s="5"/>
      <c r="Q13" s="5"/>
      <c r="R13" s="3"/>
      <c r="S13" s="3"/>
      <c r="T13" s="3"/>
    </row>
    <row r="14" spans="2:21" ht="25.8" x14ac:dyDescent="0.5">
      <c r="B14" s="5"/>
      <c r="C14" s="5"/>
      <c r="D14" s="4"/>
      <c r="E14" s="4"/>
      <c r="F14" s="6"/>
      <c r="G14" s="6"/>
      <c r="H14" s="5"/>
      <c r="I14" s="5"/>
      <c r="J14" s="5"/>
      <c r="K14" s="5"/>
      <c r="L14" s="5"/>
      <c r="M14" s="5"/>
      <c r="N14" s="5"/>
      <c r="O14" s="5"/>
      <c r="P14" s="5"/>
      <c r="Q14" s="5"/>
      <c r="R14" s="3"/>
      <c r="S14" s="3"/>
      <c r="T14" s="3"/>
    </row>
    <row r="15" spans="2:21" ht="25.8" x14ac:dyDescent="0.5">
      <c r="B15" s="5"/>
      <c r="C15" s="5"/>
      <c r="D15" s="4"/>
      <c r="E15" s="4"/>
      <c r="F15" s="6"/>
      <c r="G15" s="6"/>
      <c r="H15" s="5"/>
      <c r="I15" s="5"/>
      <c r="J15" s="5"/>
      <c r="K15" s="5"/>
      <c r="L15" s="5"/>
      <c r="M15" s="5"/>
      <c r="N15" s="5"/>
      <c r="O15" s="5"/>
      <c r="P15" s="5"/>
      <c r="Q15" s="5"/>
      <c r="R15" s="3"/>
      <c r="S15" s="3"/>
      <c r="T15" s="3"/>
    </row>
    <row r="16" spans="2:21" ht="25.8" x14ac:dyDescent="0.5">
      <c r="B16" s="5"/>
      <c r="C16" s="5"/>
      <c r="D16" s="7"/>
      <c r="E16" s="7"/>
      <c r="F16" s="7"/>
      <c r="G16" s="7"/>
      <c r="H16" s="5"/>
      <c r="I16" s="5"/>
      <c r="J16" s="5"/>
      <c r="K16" s="5"/>
      <c r="L16" s="5"/>
      <c r="M16" s="5"/>
      <c r="N16" s="5"/>
      <c r="O16" s="5"/>
      <c r="P16" s="5"/>
      <c r="Q16" s="5"/>
      <c r="R16" s="3"/>
      <c r="S16" s="3"/>
      <c r="T16" s="3"/>
    </row>
    <row r="17" spans="1:21" ht="25.8" x14ac:dyDescent="0.5">
      <c r="B17" s="5"/>
      <c r="C17" s="5"/>
      <c r="D17" s="4"/>
      <c r="E17" s="4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3"/>
      <c r="S17" s="3"/>
      <c r="T17" s="3"/>
    </row>
    <row r="18" spans="1:21" ht="25.8" x14ac:dyDescent="0.5">
      <c r="B18" s="5"/>
      <c r="C18" s="5"/>
      <c r="D18" s="4"/>
      <c r="E18" s="4"/>
      <c r="F18" s="8"/>
      <c r="G18" s="8"/>
      <c r="H18" s="5"/>
      <c r="I18" s="5"/>
      <c r="J18" s="5"/>
      <c r="K18" s="5"/>
      <c r="L18" s="5"/>
      <c r="M18" s="5"/>
      <c r="N18" s="5"/>
      <c r="O18" s="5"/>
      <c r="P18" s="5"/>
      <c r="Q18" s="5"/>
      <c r="R18" s="3"/>
      <c r="S18" s="3"/>
      <c r="T18" s="3"/>
    </row>
    <row r="19" spans="1:21" ht="25.8" x14ac:dyDescent="0.5">
      <c r="B19" s="5"/>
      <c r="C19" s="5"/>
      <c r="D19" s="4"/>
      <c r="E19" s="4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3"/>
      <c r="S19" s="3"/>
      <c r="T19" s="3"/>
    </row>
    <row r="20" spans="1:21" ht="25.8" x14ac:dyDescent="0.5">
      <c r="B20" s="4"/>
      <c r="C20" s="4"/>
      <c r="D20" s="4"/>
      <c r="E20" s="4"/>
      <c r="F20" s="9"/>
      <c r="G20" s="9"/>
      <c r="H20" s="4"/>
      <c r="I20" s="4"/>
      <c r="J20" s="4"/>
      <c r="K20" s="4"/>
      <c r="L20" s="4"/>
      <c r="M20" s="4"/>
      <c r="N20" s="4"/>
      <c r="O20" s="4"/>
      <c r="P20" s="4"/>
      <c r="Q20" s="4"/>
    </row>
    <row r="21" spans="1:21" ht="26.25" customHeight="1" x14ac:dyDescent="0.5"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</row>
    <row r="24" spans="1:21" ht="25.8" x14ac:dyDescent="0.5">
      <c r="A24" s="4"/>
      <c r="B24" s="4"/>
      <c r="C24" s="56" t="s">
        <v>33</v>
      </c>
      <c r="D24" s="56"/>
      <c r="E24" s="56"/>
      <c r="F24" s="56"/>
      <c r="G24" s="56"/>
      <c r="H24" s="56"/>
      <c r="I24" s="56"/>
      <c r="J24" s="56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</row>
    <row r="25" spans="1:21" ht="26.4" thickBot="1" x14ac:dyDescent="0.55000000000000004">
      <c r="A25" s="4"/>
      <c r="B25" s="4"/>
      <c r="C25" s="57" t="s">
        <v>35</v>
      </c>
      <c r="D25" s="57"/>
      <c r="E25" s="57"/>
      <c r="F25" s="57"/>
      <c r="G25" s="57"/>
      <c r="H25" s="57"/>
      <c r="I25" s="57"/>
      <c r="J25" s="57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</row>
    <row r="26" spans="1:21" ht="26.4" thickBot="1" x14ac:dyDescent="0.55000000000000004">
      <c r="A26" s="55" t="s">
        <v>24</v>
      </c>
      <c r="B26" s="62" t="s">
        <v>0</v>
      </c>
      <c r="C26" s="64" t="s">
        <v>5</v>
      </c>
      <c r="D26" s="64" t="s">
        <v>2</v>
      </c>
      <c r="E26" s="65" t="s">
        <v>6</v>
      </c>
      <c r="F26" s="67" t="s">
        <v>7</v>
      </c>
      <c r="G26" s="45" t="s">
        <v>17</v>
      </c>
      <c r="H26" s="58" t="s">
        <v>9</v>
      </c>
      <c r="I26" s="59"/>
      <c r="J26" s="60" t="s">
        <v>10</v>
      </c>
      <c r="K26" s="61"/>
      <c r="L26" s="53" t="s">
        <v>11</v>
      </c>
      <c r="M26" s="47" t="s">
        <v>16</v>
      </c>
      <c r="N26" s="47" t="s">
        <v>15</v>
      </c>
      <c r="O26" s="49" t="s">
        <v>13</v>
      </c>
      <c r="P26" s="51" t="s">
        <v>14</v>
      </c>
      <c r="Q26" s="42" t="s">
        <v>8</v>
      </c>
      <c r="R26" s="42" t="s">
        <v>19</v>
      </c>
      <c r="S26" s="40" t="s">
        <v>20</v>
      </c>
      <c r="T26" s="42" t="s">
        <v>21</v>
      </c>
      <c r="U26" s="4"/>
    </row>
    <row r="27" spans="1:21" ht="25.8" x14ac:dyDescent="0.5">
      <c r="A27" s="55"/>
      <c r="B27" s="63"/>
      <c r="C27" s="64"/>
      <c r="D27" s="64"/>
      <c r="E27" s="66"/>
      <c r="F27" s="67"/>
      <c r="G27" s="46"/>
      <c r="H27" s="24" t="s">
        <v>18</v>
      </c>
      <c r="I27" s="24" t="s">
        <v>12</v>
      </c>
      <c r="J27" s="25" t="s">
        <v>18</v>
      </c>
      <c r="K27" s="25" t="s">
        <v>12</v>
      </c>
      <c r="L27" s="54"/>
      <c r="M27" s="48"/>
      <c r="N27" s="48"/>
      <c r="O27" s="50"/>
      <c r="P27" s="52"/>
      <c r="Q27" s="43"/>
      <c r="R27" s="43"/>
      <c r="S27" s="41"/>
      <c r="T27" s="43"/>
      <c r="U27" s="4"/>
    </row>
    <row r="28" spans="1:21" ht="25.8" x14ac:dyDescent="0.5">
      <c r="A28" s="26">
        <v>2</v>
      </c>
      <c r="B28" s="31" t="s">
        <v>27</v>
      </c>
      <c r="C28" s="31" t="s">
        <v>28</v>
      </c>
      <c r="D28" s="32" t="s">
        <v>23</v>
      </c>
      <c r="E28" s="32" t="s">
        <v>34</v>
      </c>
      <c r="F28" s="27">
        <v>100000</v>
      </c>
      <c r="G28" s="27">
        <v>25</v>
      </c>
      <c r="H28" s="30">
        <f t="shared" ref="H28:H31" si="0">(F28*7.09/100)</f>
        <v>7090</v>
      </c>
      <c r="I28" s="30">
        <f t="shared" ref="I28:I31" si="1">(F28)*3.04/100</f>
        <v>3040</v>
      </c>
      <c r="J28" s="30">
        <f t="shared" ref="J28:J31" si="2">(F28)*7.1/100</f>
        <v>7100</v>
      </c>
      <c r="K28" s="30">
        <f t="shared" ref="K28:K31" si="3">(F28)*2.87/100</f>
        <v>2870</v>
      </c>
      <c r="L28" s="27">
        <v>12105.44</v>
      </c>
      <c r="M28" s="38">
        <v>822.89</v>
      </c>
      <c r="N28" s="30">
        <f t="shared" ref="N28:N31" si="4">(F28)*1/100</f>
        <v>1000</v>
      </c>
      <c r="O28" s="30">
        <v>0</v>
      </c>
      <c r="P28" s="30">
        <f t="shared" ref="P28:P31" si="5">F28-G28-I28-K28-L28-O28</f>
        <v>81959.56</v>
      </c>
      <c r="Q28" s="33" t="s">
        <v>4</v>
      </c>
      <c r="R28" s="29">
        <v>45231</v>
      </c>
      <c r="S28" s="28" t="s">
        <v>22</v>
      </c>
      <c r="T28" s="29">
        <f>R28+182</f>
        <v>45413</v>
      </c>
      <c r="U28" s="4"/>
    </row>
    <row r="29" spans="1:21" ht="25.8" x14ac:dyDescent="0.5">
      <c r="A29" s="26">
        <v>6</v>
      </c>
      <c r="B29" s="31" t="s">
        <v>25</v>
      </c>
      <c r="C29" s="31" t="s">
        <v>26</v>
      </c>
      <c r="D29" s="32" t="s">
        <v>23</v>
      </c>
      <c r="E29" s="32" t="s">
        <v>34</v>
      </c>
      <c r="F29" s="27">
        <v>80000</v>
      </c>
      <c r="G29" s="27">
        <v>25</v>
      </c>
      <c r="H29" s="30">
        <f t="shared" si="0"/>
        <v>5672</v>
      </c>
      <c r="I29" s="30">
        <f t="shared" si="1"/>
        <v>2432</v>
      </c>
      <c r="J29" s="30">
        <f t="shared" si="2"/>
        <v>5680</v>
      </c>
      <c r="K29" s="30">
        <f t="shared" si="3"/>
        <v>2296</v>
      </c>
      <c r="L29" s="27">
        <v>7400.94</v>
      </c>
      <c r="M29" s="38">
        <v>822.89</v>
      </c>
      <c r="N29" s="30">
        <f t="shared" si="4"/>
        <v>800</v>
      </c>
      <c r="O29" s="30">
        <v>0</v>
      </c>
      <c r="P29" s="30">
        <f>F29-G29-I29-K29-L29-O29</f>
        <v>67846.06</v>
      </c>
      <c r="Q29" s="33" t="s">
        <v>4</v>
      </c>
      <c r="R29" s="29">
        <v>45231</v>
      </c>
      <c r="S29" s="28" t="s">
        <v>22</v>
      </c>
      <c r="T29" s="29">
        <f t="shared" ref="T29:T30" si="6">R29+182</f>
        <v>45413</v>
      </c>
      <c r="U29" s="4"/>
    </row>
    <row r="30" spans="1:21" ht="25.8" x14ac:dyDescent="0.5">
      <c r="A30" s="26">
        <v>8</v>
      </c>
      <c r="B30" s="31" t="s">
        <v>30</v>
      </c>
      <c r="C30" s="31" t="s">
        <v>31</v>
      </c>
      <c r="D30" s="32" t="s">
        <v>23</v>
      </c>
      <c r="E30" s="32" t="s">
        <v>34</v>
      </c>
      <c r="F30" s="27">
        <v>70000</v>
      </c>
      <c r="G30" s="27">
        <v>25</v>
      </c>
      <c r="H30" s="30">
        <f t="shared" si="0"/>
        <v>4963</v>
      </c>
      <c r="I30" s="30">
        <f t="shared" si="1"/>
        <v>2128</v>
      </c>
      <c r="J30" s="30">
        <f t="shared" si="2"/>
        <v>4970</v>
      </c>
      <c r="K30" s="30">
        <f t="shared" si="3"/>
        <v>2009</v>
      </c>
      <c r="L30" s="27">
        <v>5368.45</v>
      </c>
      <c r="M30" s="38">
        <f t="shared" ref="M30:M31" si="7">F30*(1.1/100)</f>
        <v>770.00000000000011</v>
      </c>
      <c r="N30" s="30">
        <f t="shared" si="4"/>
        <v>700</v>
      </c>
      <c r="O30" s="30">
        <v>0</v>
      </c>
      <c r="P30" s="30">
        <f t="shared" si="5"/>
        <v>60469.55</v>
      </c>
      <c r="Q30" s="33" t="s">
        <v>3</v>
      </c>
      <c r="R30" s="34">
        <v>45231</v>
      </c>
      <c r="S30" s="34" t="s">
        <v>22</v>
      </c>
      <c r="T30" s="29">
        <f t="shared" si="6"/>
        <v>45413</v>
      </c>
      <c r="U30" s="4"/>
    </row>
    <row r="31" spans="1:21" ht="25.8" x14ac:dyDescent="0.5">
      <c r="A31" s="26">
        <v>9</v>
      </c>
      <c r="B31" s="31" t="s">
        <v>32</v>
      </c>
      <c r="C31" s="31" t="s">
        <v>28</v>
      </c>
      <c r="D31" s="32" t="s">
        <v>23</v>
      </c>
      <c r="E31" s="32" t="s">
        <v>34</v>
      </c>
      <c r="F31" s="27">
        <v>60000</v>
      </c>
      <c r="G31" s="27">
        <v>25</v>
      </c>
      <c r="H31" s="30">
        <f t="shared" si="0"/>
        <v>4254</v>
      </c>
      <c r="I31" s="30">
        <f t="shared" si="1"/>
        <v>1824</v>
      </c>
      <c r="J31" s="30">
        <f t="shared" si="2"/>
        <v>4260</v>
      </c>
      <c r="K31" s="30">
        <f t="shared" si="3"/>
        <v>1722</v>
      </c>
      <c r="L31" s="27">
        <v>3486.65</v>
      </c>
      <c r="M31" s="38">
        <f t="shared" si="7"/>
        <v>660.00000000000011</v>
      </c>
      <c r="N31" s="30">
        <f t="shared" si="4"/>
        <v>600</v>
      </c>
      <c r="O31" s="30">
        <v>0</v>
      </c>
      <c r="P31" s="30">
        <f t="shared" si="5"/>
        <v>52942.35</v>
      </c>
      <c r="Q31" s="33" t="s">
        <v>3</v>
      </c>
      <c r="R31" s="34">
        <v>45017</v>
      </c>
      <c r="S31" s="34" t="s">
        <v>22</v>
      </c>
      <c r="T31" s="34">
        <f>R31+183</f>
        <v>45200</v>
      </c>
      <c r="U31" s="4"/>
    </row>
    <row r="32" spans="1:21" ht="25.8" x14ac:dyDescent="0.5">
      <c r="A32" s="26"/>
      <c r="B32" s="31"/>
      <c r="C32" s="31"/>
      <c r="D32" s="32"/>
      <c r="E32" s="32"/>
      <c r="F32" s="27"/>
      <c r="G32" s="27"/>
      <c r="H32" s="30"/>
      <c r="I32" s="30"/>
      <c r="J32" s="30"/>
      <c r="K32" s="30"/>
      <c r="L32" s="27"/>
      <c r="M32" s="30"/>
      <c r="N32" s="30"/>
      <c r="O32" s="30"/>
      <c r="P32" s="30"/>
      <c r="Q32" s="33"/>
      <c r="R32" s="33"/>
      <c r="S32" s="33"/>
      <c r="T32" s="33"/>
      <c r="U32" s="4"/>
    </row>
    <row r="33" spans="1:21" ht="25.8" x14ac:dyDescent="0.5">
      <c r="A33" s="4"/>
      <c r="B33" s="35" t="s">
        <v>1</v>
      </c>
      <c r="C33" s="36"/>
      <c r="D33" s="36"/>
      <c r="E33" s="36"/>
      <c r="F33" s="30">
        <f>SUM(F28:F32)</f>
        <v>310000</v>
      </c>
      <c r="G33" s="30">
        <f>SUM(G28:G31)</f>
        <v>100</v>
      </c>
      <c r="H33" s="30">
        <f>SUM(H28:H32)</f>
        <v>21979</v>
      </c>
      <c r="I33" s="30">
        <f>SUM(I28:I32)</f>
        <v>9424</v>
      </c>
      <c r="J33" s="30">
        <f>SUM(J28:J32)</f>
        <v>22010</v>
      </c>
      <c r="K33" s="30">
        <f>SUM(K28:K32)</f>
        <v>8897</v>
      </c>
      <c r="L33" s="30">
        <f>SUM(L28:L31)</f>
        <v>28361.480000000003</v>
      </c>
      <c r="M33" s="30">
        <f>SUM(M28:M32)</f>
        <v>3075.78</v>
      </c>
      <c r="N33" s="30">
        <f>SUM(N28:N32)</f>
        <v>3100</v>
      </c>
      <c r="O33" s="30">
        <f>SUM(O28:O31)</f>
        <v>0</v>
      </c>
      <c r="P33" s="30">
        <f>SUM(P28:P31)</f>
        <v>263217.51999999996</v>
      </c>
      <c r="Q33" s="26"/>
      <c r="R33" s="26"/>
      <c r="S33" s="26"/>
      <c r="T33" s="26"/>
      <c r="U33" s="4"/>
    </row>
    <row r="34" spans="1:21" ht="15.6" x14ac:dyDescent="0.3"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</row>
    <row r="35" spans="1:21" ht="15.6" x14ac:dyDescent="0.3"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1"/>
      <c r="P35" s="11"/>
      <c r="Q35" s="10"/>
      <c r="R35" s="10"/>
      <c r="S35" s="10"/>
      <c r="T35" s="10"/>
      <c r="U35" s="10"/>
    </row>
    <row r="36" spans="1:21" ht="15.6" x14ac:dyDescent="0.3">
      <c r="B36" s="10"/>
      <c r="C36" s="10"/>
      <c r="D36" s="10"/>
      <c r="E36" s="10"/>
      <c r="F36" s="11"/>
      <c r="G36" s="10"/>
      <c r="H36" s="10"/>
      <c r="I36" s="10"/>
      <c r="J36" s="10"/>
      <c r="K36" s="10"/>
      <c r="L36" s="10"/>
      <c r="M36" s="10"/>
      <c r="N36" s="10"/>
      <c r="O36" s="11"/>
      <c r="P36" s="10"/>
      <c r="Q36" s="10"/>
      <c r="R36" s="10"/>
      <c r="S36" s="10"/>
      <c r="T36" s="10"/>
      <c r="U36" s="10"/>
    </row>
    <row r="37" spans="1:21" ht="15.6" x14ac:dyDescent="0.3"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1"/>
      <c r="N37" s="10"/>
      <c r="O37" s="11"/>
      <c r="P37" s="10"/>
      <c r="Q37" s="10"/>
      <c r="R37" s="10"/>
      <c r="S37" s="10"/>
      <c r="T37" s="10"/>
      <c r="U37" s="10"/>
    </row>
    <row r="38" spans="1:21" ht="15.6" x14ac:dyDescent="0.3">
      <c r="B38" s="10"/>
      <c r="C38" s="10"/>
      <c r="D38" s="10"/>
      <c r="E38" s="10"/>
      <c r="F38" s="10"/>
      <c r="G38" s="11"/>
      <c r="H38" s="10"/>
      <c r="I38" s="10"/>
      <c r="J38" s="10"/>
      <c r="K38" s="10"/>
      <c r="L38" s="10"/>
      <c r="M38" s="10"/>
      <c r="N38" s="10"/>
      <c r="O38" s="11"/>
      <c r="P38" s="11"/>
      <c r="Q38" s="11"/>
      <c r="R38" s="10"/>
      <c r="S38" s="10"/>
      <c r="T38" s="10"/>
      <c r="U38" s="10"/>
    </row>
    <row r="39" spans="1:21" ht="15.6" x14ac:dyDescent="0.3">
      <c r="B39" s="10"/>
      <c r="C39" s="10"/>
      <c r="D39" s="10"/>
      <c r="E39" s="10"/>
      <c r="F39" s="10"/>
      <c r="G39" s="10"/>
      <c r="H39" s="11"/>
      <c r="I39" s="10"/>
      <c r="J39" s="10"/>
      <c r="K39" s="10"/>
      <c r="L39" s="10"/>
      <c r="M39" s="10"/>
      <c r="N39" s="10"/>
      <c r="O39" s="10"/>
      <c r="P39" s="37"/>
      <c r="Q39" s="11"/>
      <c r="R39" s="12"/>
      <c r="S39" s="13"/>
      <c r="T39" s="13"/>
      <c r="U39" s="10"/>
    </row>
    <row r="40" spans="1:21" ht="15.6" x14ac:dyDescent="0.3">
      <c r="B40" s="14"/>
      <c r="C40" s="10"/>
      <c r="D40" s="10"/>
      <c r="E40" s="10"/>
      <c r="F40" s="44"/>
      <c r="G40" s="39"/>
      <c r="H40" s="39"/>
      <c r="I40" s="10"/>
      <c r="J40" s="10"/>
      <c r="K40" s="10"/>
      <c r="L40" s="10"/>
      <c r="M40" s="10"/>
      <c r="N40" s="10"/>
      <c r="O40" s="11"/>
      <c r="P40" s="10"/>
      <c r="Q40" s="15"/>
      <c r="R40" s="12"/>
      <c r="S40" s="12"/>
      <c r="T40" s="12"/>
      <c r="U40" s="10"/>
    </row>
    <row r="41" spans="1:21" ht="15.6" x14ac:dyDescent="0.3">
      <c r="B41" s="16"/>
      <c r="C41" s="10"/>
      <c r="D41" s="10"/>
      <c r="E41" s="17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37"/>
      <c r="Q41" s="10"/>
      <c r="R41" s="12"/>
      <c r="S41" s="12"/>
      <c r="T41" s="12"/>
      <c r="U41" s="10"/>
    </row>
    <row r="42" spans="1:21" ht="15.6" x14ac:dyDescent="0.3">
      <c r="B42" s="10"/>
      <c r="C42" s="10"/>
      <c r="D42" s="10"/>
      <c r="E42" s="17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8"/>
      <c r="R42" s="19"/>
      <c r="S42" s="19"/>
      <c r="T42" s="19"/>
      <c r="U42" s="10"/>
    </row>
    <row r="43" spans="1:21" ht="15.6" x14ac:dyDescent="0.3">
      <c r="B43" s="10"/>
      <c r="C43" s="10"/>
      <c r="D43" s="10"/>
      <c r="E43" s="17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8"/>
      <c r="R43" s="10"/>
      <c r="S43" s="10"/>
      <c r="T43" s="10"/>
      <c r="U43" s="10"/>
    </row>
    <row r="44" spans="1:21" ht="15.6" x14ac:dyDescent="0.3">
      <c r="B44" s="20"/>
      <c r="C44" s="20"/>
      <c r="D44" s="16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8"/>
      <c r="R44" s="10"/>
      <c r="S44" s="10"/>
      <c r="T44" s="10"/>
      <c r="U44" s="10"/>
    </row>
    <row r="45" spans="1:21" ht="15.6" x14ac:dyDescent="0.3"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</row>
    <row r="46" spans="1:21" ht="15.6" x14ac:dyDescent="0.3">
      <c r="B46" s="10"/>
      <c r="C46" s="10"/>
      <c r="D46" s="10"/>
      <c r="E46" s="10"/>
      <c r="F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</row>
    <row r="47" spans="1:21" ht="15.6" x14ac:dyDescent="0.3">
      <c r="B47" s="10"/>
      <c r="C47" s="10"/>
      <c r="D47" s="10"/>
      <c r="E47" s="10"/>
      <c r="F47" s="10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10"/>
    </row>
    <row r="48" spans="1:21" ht="15.6" x14ac:dyDescent="0.3">
      <c r="B48" s="10"/>
      <c r="C48" s="10"/>
      <c r="D48" s="22"/>
      <c r="E48" s="22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</row>
    <row r="49" spans="2:21" ht="15.6" x14ac:dyDescent="0.3"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</row>
    <row r="50" spans="2:21" ht="15.6" x14ac:dyDescent="0.3"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</row>
    <row r="51" spans="2:21" ht="15.6" x14ac:dyDescent="0.3"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</row>
    <row r="52" spans="2:21" ht="15.6" x14ac:dyDescent="0.3"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</row>
    <row r="53" spans="2:21" ht="15.6" x14ac:dyDescent="0.3"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</row>
    <row r="54" spans="2:21" ht="15.6" x14ac:dyDescent="0.3"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</row>
    <row r="55" spans="2:21" ht="15.6" x14ac:dyDescent="0.3">
      <c r="B55" s="10"/>
      <c r="C55" s="10"/>
      <c r="D55" s="10"/>
      <c r="E55" s="10"/>
      <c r="F55" s="10"/>
      <c r="G55" s="39"/>
      <c r="H55" s="39"/>
      <c r="I55" s="39"/>
      <c r="J55" s="39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</row>
    <row r="56" spans="2:21" ht="15.6" x14ac:dyDescent="0.3">
      <c r="B56" s="10"/>
      <c r="C56" s="10"/>
      <c r="D56" s="10"/>
      <c r="E56" s="10"/>
      <c r="F56" s="10"/>
      <c r="G56" s="39" t="s">
        <v>29</v>
      </c>
      <c r="H56" s="39"/>
      <c r="I56" s="39"/>
      <c r="J56" s="39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</row>
    <row r="57" spans="2:21" ht="15.6" x14ac:dyDescent="0.3"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</row>
    <row r="58" spans="2:21" ht="15.6" x14ac:dyDescent="0.3"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</row>
    <row r="59" spans="2:21" ht="15.6" x14ac:dyDescent="0.3"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</row>
  </sheetData>
  <mergeCells count="23">
    <mergeCell ref="A26:A27"/>
    <mergeCell ref="C24:J24"/>
    <mergeCell ref="C25:J25"/>
    <mergeCell ref="H26:I26"/>
    <mergeCell ref="J26:K26"/>
    <mergeCell ref="B26:B27"/>
    <mergeCell ref="C26:C27"/>
    <mergeCell ref="D26:D27"/>
    <mergeCell ref="E26:E27"/>
    <mergeCell ref="F26:F27"/>
    <mergeCell ref="G56:J56"/>
    <mergeCell ref="G55:J55"/>
    <mergeCell ref="S26:S27"/>
    <mergeCell ref="T26:T27"/>
    <mergeCell ref="F40:H40"/>
    <mergeCell ref="R26:R27"/>
    <mergeCell ref="Q26:Q27"/>
    <mergeCell ref="G26:G27"/>
    <mergeCell ref="M26:M27"/>
    <mergeCell ref="N26:N27"/>
    <mergeCell ref="O26:O27"/>
    <mergeCell ref="P26:P27"/>
    <mergeCell ref="L26:L27"/>
  </mergeCells>
  <printOptions horizontalCentered="1"/>
  <pageMargins left="0.70866141732283472" right="0.70866141732283472" top="1.1417322834645669" bottom="0.74803149606299213" header="0.31496062992125984" footer="0.31496062992125984"/>
  <pageSetup scale="16" orientation="landscape" r:id="rId1"/>
  <colBreaks count="1" manualBreakCount="1">
    <brk id="15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9ac8c12-7523-46fa-8923-bbdcc347dc0b">
      <Terms xmlns="http://schemas.microsoft.com/office/infopath/2007/PartnerControls"/>
    </lcf76f155ced4ddcb4097134ff3c332f>
    <TaxCatchAll xmlns="99a91eac-9737-46a3-b292-c652bca8334f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B145E89257F0F4889CB554BB33B1591" ma:contentTypeVersion="16" ma:contentTypeDescription="Create a new document." ma:contentTypeScope="" ma:versionID="42969bb5a1e7f3b2449fd9d0772ed984">
  <xsd:schema xmlns:xsd="http://www.w3.org/2001/XMLSchema" xmlns:xs="http://www.w3.org/2001/XMLSchema" xmlns:p="http://schemas.microsoft.com/office/2006/metadata/properties" xmlns:ns2="b9ac8c12-7523-46fa-8923-bbdcc347dc0b" xmlns:ns3="99a91eac-9737-46a3-b292-c652bca8334f" targetNamespace="http://schemas.microsoft.com/office/2006/metadata/properties" ma:root="true" ma:fieldsID="ddc8849e3613785fc2ce55579e1aae18" ns2:_="" ns3:_="">
    <xsd:import namespace="b9ac8c12-7523-46fa-8923-bbdcc347dc0b"/>
    <xsd:import namespace="99a91eac-9737-46a3-b292-c652bca8334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TaxCatchAll" minOccurs="0"/>
                <xsd:element ref="ns2:lcf76f155ced4ddcb4097134ff3c332f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ac8c12-7523-46fa-8923-bbdcc347dc0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b509e40b-1ee2-4a4b-a459-2c202093880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a91eac-9737-46a3-b292-c652bca8334f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0302a763-d120-4167-bce8-e96f9b646f0a}" ma:internalName="TaxCatchAll" ma:showField="CatchAllData" ma:web="99a91eac-9737-46a3-b292-c652bca8334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92ECF70-3DC0-4EED-820F-86ED62B65858}">
  <ds:schemaRefs>
    <ds:schemaRef ds:uri="http://schemas.microsoft.com/office/2006/metadata/properties"/>
    <ds:schemaRef ds:uri="http://schemas.microsoft.com/office/infopath/2007/PartnerControls"/>
    <ds:schemaRef ds:uri="b9ac8c12-7523-46fa-8923-bbdcc347dc0b"/>
    <ds:schemaRef ds:uri="99a91eac-9737-46a3-b292-c652bca8334f"/>
  </ds:schemaRefs>
</ds:datastoreItem>
</file>

<file path=customXml/itemProps2.xml><?xml version="1.0" encoding="utf-8"?>
<ds:datastoreItem xmlns:ds="http://schemas.openxmlformats.org/officeDocument/2006/customXml" ds:itemID="{E4B32FA9-8AD9-494B-B195-AF5A89EB81FF}"/>
</file>

<file path=customXml/itemProps3.xml><?xml version="1.0" encoding="utf-8"?>
<ds:datastoreItem xmlns:ds="http://schemas.openxmlformats.org/officeDocument/2006/customXml" ds:itemID="{4A96FD1C-706D-410C-B27A-9D144A346E2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Windows 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Area Tecnica 4</dc:creator>
  <cp:lastModifiedBy>MARIA GARCIA MATA</cp:lastModifiedBy>
  <cp:lastPrinted>2024-01-23T13:35:04Z</cp:lastPrinted>
  <dcterms:created xsi:type="dcterms:W3CDTF">2021-02-24T17:51:00Z</dcterms:created>
  <dcterms:modified xsi:type="dcterms:W3CDTF">2024-04-19T15:15:03Z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0x0101007B145E89257F0F4889CB554BB33B1591</vt:lpwstr>
  </property>
  <property fmtid="{D5CDD505-2E9C-101B-9397-08002B2CF9AE}" pid="3" name="MediaServiceImageTags">
    <vt:lpwstr/>
  </property>
</Properties>
</file>