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FEBRERO/RR HH/PERSONAL EVENTUAL/"/>
    </mc:Choice>
  </mc:AlternateContent>
  <xr:revisionPtr revIDLastSave="519" documentId="8_{8CABDB34-1482-4FFD-AE98-FA5784AF0DB5}" xr6:coauthVersionLast="47" xr6:coauthVersionMax="47" xr10:uidLastSave="{A155ED22-5F56-442C-B55D-09BA4C169123}"/>
  <bookViews>
    <workbookView xWindow="-120" yWindow="-120" windowWidth="29040" windowHeight="15840" tabRatio="595" xr2:uid="{00000000-000D-0000-FFFF-FFFF00000000}"/>
  </bookViews>
  <sheets>
    <sheet name="Hoja1" sheetId="1" r:id="rId1"/>
  </sheets>
  <definedNames>
    <definedName name="_xlnm.Print_Area" localSheetId="0">Hoja1!$A$1:$T$58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1" l="1"/>
  <c r="T30" i="1"/>
  <c r="T28" i="1"/>
  <c r="T31" i="1"/>
  <c r="O33" i="1"/>
  <c r="M31" i="1"/>
  <c r="L33" i="1"/>
  <c r="G33" i="1"/>
  <c r="H31" i="1"/>
  <c r="I31" i="1"/>
  <c r="P31" i="1" s="1"/>
  <c r="J31" i="1"/>
  <c r="K31" i="1"/>
  <c r="N31" i="1"/>
  <c r="H28" i="1"/>
  <c r="I28" i="1"/>
  <c r="J28" i="1"/>
  <c r="K28" i="1"/>
  <c r="N28" i="1"/>
  <c r="H29" i="1"/>
  <c r="I29" i="1"/>
  <c r="J29" i="1"/>
  <c r="K29" i="1"/>
  <c r="N29" i="1"/>
  <c r="P28" i="1" l="1"/>
  <c r="P29" i="1"/>
  <c r="F33" i="1" l="1"/>
  <c r="M30" i="1"/>
  <c r="N30" i="1"/>
  <c r="H30" i="1" l="1"/>
  <c r="I30" i="1"/>
  <c r="J30" i="1"/>
  <c r="K30" i="1"/>
  <c r="P30" i="1" l="1"/>
  <c r="P33" i="1" s="1"/>
  <c r="J33" i="1" l="1"/>
  <c r="K33" i="1"/>
  <c r="M33" i="1"/>
  <c r="I33" i="1"/>
  <c r="N33" i="1"/>
  <c r="H33" i="1"/>
</calcChain>
</file>

<file path=xl/sharedStrings.xml><?xml version="1.0" encoding="utf-8"?>
<sst xmlns="http://schemas.openxmlformats.org/spreadsheetml/2006/main" count="50" uniqueCount="36">
  <si>
    <t>EMPLEADOS</t>
  </si>
  <si>
    <t xml:space="preserve">TOTALES </t>
  </si>
  <si>
    <t>DEPARTAMENTO</t>
  </si>
  <si>
    <t>F</t>
  </si>
  <si>
    <t>M</t>
  </si>
  <si>
    <t>CARGO</t>
  </si>
  <si>
    <t xml:space="preserve">ESTATUS 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</si>
  <si>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</si>
  <si>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</si>
  <si>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</si>
  <si>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</si>
  <si>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</si>
  <si>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</si>
  <si>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</si>
  <si>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</si>
  <si>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</si>
  <si>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</si>
  <si>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</si>
  <si>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CPMSP</t>
  </si>
  <si>
    <t xml:space="preserve">FECHA CONTRATO </t>
  </si>
  <si>
    <t>ULTIMA RENOVACION</t>
  </si>
  <si>
    <t>FIN DE CONTRATO</t>
  </si>
  <si>
    <t>-</t>
  </si>
  <si>
    <t>PROYECTO DE INFRAESTRUCTURA Y SALUBRIDAD DE LOS PUERTOS NACIONALES</t>
  </si>
  <si>
    <t>NO.</t>
  </si>
  <si>
    <t>GUENTER RAMON SCHULZ CALVO</t>
  </si>
  <si>
    <t>INGENIERO DE PROYECTO II</t>
  </si>
  <si>
    <t>MIGUEL GOMEZ FORTUNA</t>
  </si>
  <si>
    <t>COORDINADOR DE PUERTO I</t>
  </si>
  <si>
    <t>DEPTO. RECURSOS HUMANOS</t>
  </si>
  <si>
    <t>KARLA PAOLA RAMOS QUIÑONES</t>
  </si>
  <si>
    <t>ANALISTA DE PRESUPUESTO II</t>
  </si>
  <si>
    <t xml:space="preserve">KIARA MASSIEL TORRES PEREZ </t>
  </si>
  <si>
    <t>NOMINA DE PERSONAL EVENTUAL</t>
  </si>
  <si>
    <t>EVENTUAL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</si>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</sst>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view="pageBreakPreview" topLeftCell="C13" zoomScale="115" zoomScaleNormal="41" zoomScaleSheetLayoutView="115" workbookViewId="0">
      <selection activeCell="C25" sqref="C25:J25"/>
    </sheetView>
  </sheetViews>
  <sheetFormatPr baseColWidth="10" defaultColWidth="11.42578125" defaultRowHeight="15" x14ac:dyDescent="0.25"/>
  <cols>
    <col min="1" max="1" width="8" bestFit="1" customWidth="1"/>
    <col min="2" max="2" width="110.7109375" bestFit="1" customWidth="1"/>
    <col min="3" max="3" width="72.28515625" customWidth="1"/>
    <col min="4" max="4" width="136.5703125" bestFit="1" customWidth="1"/>
    <col min="5" max="5" width="37.7109375" customWidth="1"/>
    <col min="6" max="6" width="29.5703125" customWidth="1"/>
    <col min="7" max="7" width="17.5703125" customWidth="1"/>
    <col min="8" max="8" width="29.85546875" customWidth="1"/>
    <col min="9" max="9" width="29.5703125" customWidth="1"/>
    <col min="10" max="10" width="26.28515625" customWidth="1"/>
    <col min="11" max="11" width="29.5703125" customWidth="1"/>
    <col min="12" max="12" width="26.5703125" customWidth="1"/>
    <col min="13" max="13" width="24" customWidth="1"/>
    <col min="14" max="14" width="27.85546875" customWidth="1"/>
    <col min="15" max="15" width="21.7109375" customWidth="1"/>
    <col min="16" max="16" width="28.28515625" customWidth="1"/>
    <col min="17" max="17" width="17.140625" customWidth="1"/>
    <col min="18" max="18" width="30.85546875" customWidth="1"/>
    <col min="19" max="19" width="35.85546875" bestFit="1" customWidth="1"/>
    <col min="20" max="20" width="28.7109375" customWidth="1"/>
  </cols>
  <sheetData>
    <row r="1" spans="2:21" ht="26.25" x14ac:dyDescent="0.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6.25" x14ac:dyDescent="0.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6.25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6.25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6.25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6.25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6.25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6.25" x14ac:dyDescent="0.4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6.25" x14ac:dyDescent="0.4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6.25" x14ac:dyDescent="0.4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6.25" x14ac:dyDescent="0.4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6.25" x14ac:dyDescent="0.4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6.25" x14ac:dyDescent="0.4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6.25" x14ac:dyDescent="0.4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6.25" x14ac:dyDescent="0.4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6.25" x14ac:dyDescent="0.4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21" ht="26.25" x14ac:dyDescent="0.4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21" ht="26.25" x14ac:dyDescent="0.4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21" ht="26.25" x14ac:dyDescent="0.4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21" ht="26.25" x14ac:dyDescent="0.4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21" ht="26.25" customHeight="1" x14ac:dyDescent="0.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21" ht="26.25" x14ac:dyDescent="0.4">
      <c r="A24" s="4"/>
      <c r="B24" s="4"/>
      <c r="C24" s="40" t="s">
        <v>33</v>
      </c>
      <c r="D24" s="40"/>
      <c r="E24" s="40"/>
      <c r="F24" s="40"/>
      <c r="G24" s="40"/>
      <c r="H24" s="40"/>
      <c r="I24" s="40"/>
      <c r="J24" s="4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7" thickBot="1" x14ac:dyDescent="0.45">
      <c r="A25" s="4"/>
      <c r="B25" s="4"/>
      <c r="C25" s="41" t="s">
        <v>35</v>
      </c>
      <c r="D25" s="41"/>
      <c r="E25" s="41"/>
      <c r="F25" s="41"/>
      <c r="G25" s="41"/>
      <c r="H25" s="41"/>
      <c r="I25" s="41"/>
      <c r="J25" s="4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27" thickBot="1" x14ac:dyDescent="0.45">
      <c r="A26" s="39" t="s">
        <v>24</v>
      </c>
      <c r="B26" s="46" t="s">
        <v>0</v>
      </c>
      <c r="C26" s="48" t="s">
        <v>5</v>
      </c>
      <c r="D26" s="48" t="s">
        <v>2</v>
      </c>
      <c r="E26" s="49" t="s">
        <v>6</v>
      </c>
      <c r="F26" s="51" t="s">
        <v>7</v>
      </c>
      <c r="G26" s="58" t="s">
        <v>17</v>
      </c>
      <c r="H26" s="42" t="s">
        <v>9</v>
      </c>
      <c r="I26" s="43"/>
      <c r="J26" s="44" t="s">
        <v>10</v>
      </c>
      <c r="K26" s="45"/>
      <c r="L26" s="66" t="s">
        <v>11</v>
      </c>
      <c r="M26" s="60" t="s">
        <v>16</v>
      </c>
      <c r="N26" s="60" t="s">
        <v>15</v>
      </c>
      <c r="O26" s="62" t="s">
        <v>13</v>
      </c>
      <c r="P26" s="64" t="s">
        <v>14</v>
      </c>
      <c r="Q26" s="55" t="s">
        <v>8</v>
      </c>
      <c r="R26" s="55" t="s">
        <v>19</v>
      </c>
      <c r="S26" s="53" t="s">
        <v>20</v>
      </c>
      <c r="T26" s="55" t="s">
        <v>21</v>
      </c>
      <c r="U26" s="4"/>
    </row>
    <row r="27" spans="1:21" ht="26.25" x14ac:dyDescent="0.4">
      <c r="A27" s="39"/>
      <c r="B27" s="47"/>
      <c r="C27" s="48"/>
      <c r="D27" s="48"/>
      <c r="E27" s="50"/>
      <c r="F27" s="51"/>
      <c r="G27" s="59"/>
      <c r="H27" s="24" t="s">
        <v>18</v>
      </c>
      <c r="I27" s="24" t="s">
        <v>12</v>
      </c>
      <c r="J27" s="25" t="s">
        <v>18</v>
      </c>
      <c r="K27" s="25" t="s">
        <v>12</v>
      </c>
      <c r="L27" s="67"/>
      <c r="M27" s="61"/>
      <c r="N27" s="61"/>
      <c r="O27" s="63"/>
      <c r="P27" s="65"/>
      <c r="Q27" s="56"/>
      <c r="R27" s="56"/>
      <c r="S27" s="54"/>
      <c r="T27" s="56"/>
      <c r="U27" s="4"/>
    </row>
    <row r="28" spans="1:21" ht="26.25" x14ac:dyDescent="0.4">
      <c r="A28" s="26">
        <v>2</v>
      </c>
      <c r="B28" s="31" t="s">
        <v>27</v>
      </c>
      <c r="C28" s="31" t="s">
        <v>28</v>
      </c>
      <c r="D28" s="32" t="s">
        <v>23</v>
      </c>
      <c r="E28" s="32" t="s">
        <v>34</v>
      </c>
      <c r="F28" s="27">
        <v>100000</v>
      </c>
      <c r="G28" s="27">
        <v>25</v>
      </c>
      <c r="H28" s="30">
        <f t="shared" ref="H28:H31" si="0">(F28*7.09/100)</f>
        <v>7090</v>
      </c>
      <c r="I28" s="30">
        <f t="shared" ref="I28:I31" si="1">(F28)*3.04/100</f>
        <v>3040</v>
      </c>
      <c r="J28" s="30">
        <f t="shared" ref="J28:J31" si="2">(F28)*7.1/100</f>
        <v>7100</v>
      </c>
      <c r="K28" s="30">
        <f t="shared" ref="K28:K31" si="3">(F28)*2.87/100</f>
        <v>2870</v>
      </c>
      <c r="L28" s="27">
        <v>12105.44</v>
      </c>
      <c r="M28" s="38">
        <v>822.89</v>
      </c>
      <c r="N28" s="30">
        <f t="shared" ref="N28:N31" si="4">(F28)*1/100</f>
        <v>1000</v>
      </c>
      <c r="O28" s="30">
        <v>0</v>
      </c>
      <c r="P28" s="30">
        <f t="shared" ref="P28:P31" si="5">F28-G28-I28-K28-L28-O28</f>
        <v>81959.56</v>
      </c>
      <c r="Q28" s="33" t="s">
        <v>4</v>
      </c>
      <c r="R28" s="29">
        <v>45231</v>
      </c>
      <c r="S28" s="28" t="s">
        <v>22</v>
      </c>
      <c r="T28" s="29">
        <f>R28+182</f>
        <v>45413</v>
      </c>
      <c r="U28" s="4"/>
    </row>
    <row r="29" spans="1:21" ht="26.25" x14ac:dyDescent="0.4">
      <c r="A29" s="26">
        <v>6</v>
      </c>
      <c r="B29" s="31" t="s">
        <v>25</v>
      </c>
      <c r="C29" s="31" t="s">
        <v>26</v>
      </c>
      <c r="D29" s="32" t="s">
        <v>23</v>
      </c>
      <c r="E29" s="32" t="s">
        <v>34</v>
      </c>
      <c r="F29" s="27">
        <v>80000</v>
      </c>
      <c r="G29" s="27">
        <v>25</v>
      </c>
      <c r="H29" s="30">
        <f t="shared" si="0"/>
        <v>5672</v>
      </c>
      <c r="I29" s="30">
        <f t="shared" si="1"/>
        <v>2432</v>
      </c>
      <c r="J29" s="30">
        <f t="shared" si="2"/>
        <v>5680</v>
      </c>
      <c r="K29" s="30">
        <f t="shared" si="3"/>
        <v>2296</v>
      </c>
      <c r="L29" s="27">
        <v>7400.94</v>
      </c>
      <c r="M29" s="38">
        <v>822.89</v>
      </c>
      <c r="N29" s="30">
        <f t="shared" si="4"/>
        <v>800</v>
      </c>
      <c r="O29" s="30">
        <v>0</v>
      </c>
      <c r="P29" s="30">
        <f>F29-G29-I29-K29-L29-O29</f>
        <v>67846.06</v>
      </c>
      <c r="Q29" s="33" t="s">
        <v>4</v>
      </c>
      <c r="R29" s="29">
        <v>45231</v>
      </c>
      <c r="S29" s="28" t="s">
        <v>22</v>
      </c>
      <c r="T29" s="29">
        <f t="shared" ref="T29:T30" si="6">R29+182</f>
        <v>45413</v>
      </c>
      <c r="U29" s="4"/>
    </row>
    <row r="30" spans="1:21" ht="26.25" x14ac:dyDescent="0.4">
      <c r="A30" s="26">
        <v>8</v>
      </c>
      <c r="B30" s="31" t="s">
        <v>30</v>
      </c>
      <c r="C30" s="31" t="s">
        <v>31</v>
      </c>
      <c r="D30" s="32" t="s">
        <v>23</v>
      </c>
      <c r="E30" s="32" t="s">
        <v>34</v>
      </c>
      <c r="F30" s="27">
        <v>70000</v>
      </c>
      <c r="G30" s="27">
        <v>25</v>
      </c>
      <c r="H30" s="30">
        <f t="shared" si="0"/>
        <v>4963</v>
      </c>
      <c r="I30" s="30">
        <f t="shared" si="1"/>
        <v>2128</v>
      </c>
      <c r="J30" s="30">
        <f t="shared" si="2"/>
        <v>4970</v>
      </c>
      <c r="K30" s="30">
        <f t="shared" si="3"/>
        <v>2009</v>
      </c>
      <c r="L30" s="27">
        <v>5368.45</v>
      </c>
      <c r="M30" s="38">
        <f t="shared" ref="M30:M31" si="7">F30*(1.1/100)</f>
        <v>770.00000000000011</v>
      </c>
      <c r="N30" s="30">
        <f t="shared" si="4"/>
        <v>700</v>
      </c>
      <c r="O30" s="30">
        <v>0</v>
      </c>
      <c r="P30" s="30">
        <f t="shared" si="5"/>
        <v>60469.55</v>
      </c>
      <c r="Q30" s="33" t="s">
        <v>3</v>
      </c>
      <c r="R30" s="34">
        <v>45231</v>
      </c>
      <c r="S30" s="34" t="s">
        <v>22</v>
      </c>
      <c r="T30" s="29">
        <f t="shared" si="6"/>
        <v>45413</v>
      </c>
      <c r="U30" s="4"/>
    </row>
    <row r="31" spans="1:21" ht="26.25" x14ac:dyDescent="0.4">
      <c r="A31" s="26">
        <v>9</v>
      </c>
      <c r="B31" s="31" t="s">
        <v>32</v>
      </c>
      <c r="C31" s="31" t="s">
        <v>28</v>
      </c>
      <c r="D31" s="32" t="s">
        <v>23</v>
      </c>
      <c r="E31" s="32" t="s">
        <v>34</v>
      </c>
      <c r="F31" s="27">
        <v>60000</v>
      </c>
      <c r="G31" s="27">
        <v>25</v>
      </c>
      <c r="H31" s="30">
        <f t="shared" si="0"/>
        <v>4254</v>
      </c>
      <c r="I31" s="30">
        <f t="shared" si="1"/>
        <v>1824</v>
      </c>
      <c r="J31" s="30">
        <f t="shared" si="2"/>
        <v>4260</v>
      </c>
      <c r="K31" s="30">
        <f t="shared" si="3"/>
        <v>1722</v>
      </c>
      <c r="L31" s="27">
        <v>3486.65</v>
      </c>
      <c r="M31" s="38">
        <f t="shared" si="7"/>
        <v>660.00000000000011</v>
      </c>
      <c r="N31" s="30">
        <f t="shared" si="4"/>
        <v>600</v>
      </c>
      <c r="O31" s="30">
        <v>0</v>
      </c>
      <c r="P31" s="30">
        <f t="shared" si="5"/>
        <v>52942.35</v>
      </c>
      <c r="Q31" s="33" t="s">
        <v>3</v>
      </c>
      <c r="R31" s="34">
        <v>45017</v>
      </c>
      <c r="S31" s="34" t="s">
        <v>22</v>
      </c>
      <c r="T31" s="34">
        <f>R31+183</f>
        <v>45200</v>
      </c>
      <c r="U31" s="4"/>
    </row>
    <row r="32" spans="1:21" ht="26.25" x14ac:dyDescent="0.4">
      <c r="A32" s="26"/>
      <c r="B32" s="31"/>
      <c r="C32" s="31"/>
      <c r="D32" s="32"/>
      <c r="E32" s="32"/>
      <c r="F32" s="27"/>
      <c r="G32" s="27"/>
      <c r="H32" s="30"/>
      <c r="I32" s="30"/>
      <c r="J32" s="30"/>
      <c r="K32" s="30"/>
      <c r="L32" s="27"/>
      <c r="M32" s="30"/>
      <c r="N32" s="30"/>
      <c r="O32" s="30"/>
      <c r="P32" s="30"/>
      <c r="Q32" s="33"/>
      <c r="R32" s="33"/>
      <c r="S32" s="33"/>
      <c r="T32" s="33"/>
      <c r="U32" s="4"/>
    </row>
    <row r="33" spans="1:21" ht="26.25" x14ac:dyDescent="0.4">
      <c r="A33" s="4"/>
      <c r="B33" s="35" t="s">
        <v>1</v>
      </c>
      <c r="C33" s="36"/>
      <c r="D33" s="36"/>
      <c r="E33" s="36"/>
      <c r="F33" s="30">
        <f>SUM(F28:F32)</f>
        <v>310000</v>
      </c>
      <c r="G33" s="30">
        <f>SUM(G28:G31)</f>
        <v>100</v>
      </c>
      <c r="H33" s="30">
        <f>SUM(H28:H32)</f>
        <v>21979</v>
      </c>
      <c r="I33" s="30">
        <f>SUM(I28:I32)</f>
        <v>9424</v>
      </c>
      <c r="J33" s="30">
        <f>SUM(J28:J32)</f>
        <v>22010</v>
      </c>
      <c r="K33" s="30">
        <f>SUM(K28:K32)</f>
        <v>8897</v>
      </c>
      <c r="L33" s="30">
        <f>SUM(L28:L31)</f>
        <v>28361.480000000003</v>
      </c>
      <c r="M33" s="30">
        <f>SUM(M28:M32)</f>
        <v>3075.78</v>
      </c>
      <c r="N33" s="30">
        <f>SUM(N28:N32)</f>
        <v>3100</v>
      </c>
      <c r="O33" s="30">
        <f>SUM(O28:O31)</f>
        <v>0</v>
      </c>
      <c r="P33" s="30">
        <f>SUM(P28:P31)</f>
        <v>263217.51999999996</v>
      </c>
      <c r="Q33" s="26"/>
      <c r="R33" s="26"/>
      <c r="S33" s="26"/>
      <c r="T33" s="26"/>
      <c r="U33" s="4"/>
    </row>
    <row r="34" spans="1:21" ht="15.75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5.75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1"/>
      <c r="Q35" s="10"/>
      <c r="R35" s="10"/>
      <c r="S35" s="10"/>
      <c r="T35" s="10"/>
      <c r="U35" s="10"/>
    </row>
    <row r="36" spans="1:21" ht="15.75" x14ac:dyDescent="0.25">
      <c r="B36" s="10"/>
      <c r="C36" s="10"/>
      <c r="D36" s="10"/>
      <c r="E36" s="10"/>
      <c r="F36" s="11"/>
      <c r="G36" s="10"/>
      <c r="H36" s="10"/>
      <c r="I36" s="10"/>
      <c r="J36" s="10"/>
      <c r="K36" s="10"/>
      <c r="L36" s="10"/>
      <c r="M36" s="10"/>
      <c r="N36" s="10"/>
      <c r="O36" s="11"/>
      <c r="P36" s="10"/>
      <c r="Q36" s="10"/>
      <c r="R36" s="10"/>
      <c r="S36" s="10"/>
      <c r="T36" s="10"/>
      <c r="U36" s="10"/>
    </row>
    <row r="37" spans="1:21" ht="15.75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  <c r="O37" s="11"/>
      <c r="P37" s="10"/>
      <c r="Q37" s="10"/>
      <c r="R37" s="10"/>
      <c r="S37" s="10"/>
      <c r="T37" s="10"/>
      <c r="U37" s="10"/>
    </row>
    <row r="38" spans="1:21" ht="15.75" x14ac:dyDescent="0.25">
      <c r="B38" s="10"/>
      <c r="C38" s="10"/>
      <c r="D38" s="10"/>
      <c r="E38" s="10"/>
      <c r="F38" s="10"/>
      <c r="G38" s="11"/>
      <c r="H38" s="10"/>
      <c r="I38" s="10"/>
      <c r="J38" s="10"/>
      <c r="K38" s="10"/>
      <c r="L38" s="10"/>
      <c r="M38" s="10"/>
      <c r="N38" s="10"/>
      <c r="O38" s="11"/>
      <c r="P38" s="11"/>
      <c r="Q38" s="11"/>
      <c r="R38" s="10"/>
      <c r="S38" s="10"/>
      <c r="T38" s="10"/>
      <c r="U38" s="10"/>
    </row>
    <row r="39" spans="1:21" ht="15.75" x14ac:dyDescent="0.25"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37"/>
      <c r="Q39" s="11"/>
      <c r="R39" s="12"/>
      <c r="S39" s="13"/>
      <c r="T39" s="13"/>
      <c r="U39" s="10"/>
    </row>
    <row r="40" spans="1:21" ht="15.75" x14ac:dyDescent="0.25">
      <c r="B40" s="14"/>
      <c r="C40" s="10"/>
      <c r="D40" s="10"/>
      <c r="E40" s="10"/>
      <c r="F40" s="57"/>
      <c r="G40" s="52"/>
      <c r="H40" s="52"/>
      <c r="I40" s="10"/>
      <c r="J40" s="10"/>
      <c r="K40" s="10"/>
      <c r="L40" s="10"/>
      <c r="M40" s="10"/>
      <c r="N40" s="10"/>
      <c r="O40" s="11"/>
      <c r="P40" s="10"/>
      <c r="Q40" s="15"/>
      <c r="R40" s="12"/>
      <c r="S40" s="12"/>
      <c r="T40" s="12"/>
      <c r="U40" s="10"/>
    </row>
    <row r="41" spans="1:21" ht="15.75" x14ac:dyDescent="0.25">
      <c r="B41" s="16"/>
      <c r="C41" s="10"/>
      <c r="D41" s="10"/>
      <c r="E41" s="17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7"/>
      <c r="Q41" s="10"/>
      <c r="R41" s="12"/>
      <c r="S41" s="12"/>
      <c r="T41" s="12"/>
      <c r="U41" s="10"/>
    </row>
    <row r="42" spans="1:21" ht="15.75" x14ac:dyDescent="0.25">
      <c r="B42" s="10"/>
      <c r="C42" s="10"/>
      <c r="D42" s="10"/>
      <c r="E42" s="17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8"/>
      <c r="R42" s="19"/>
      <c r="S42" s="19"/>
      <c r="T42" s="19"/>
      <c r="U42" s="10"/>
    </row>
    <row r="43" spans="1:21" ht="15.75" x14ac:dyDescent="0.25">
      <c r="B43" s="10"/>
      <c r="C43" s="10"/>
      <c r="D43" s="10"/>
      <c r="E43" s="17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8"/>
      <c r="R43" s="10"/>
      <c r="S43" s="10"/>
      <c r="T43" s="10"/>
      <c r="U43" s="10"/>
    </row>
    <row r="44" spans="1:21" ht="15.75" x14ac:dyDescent="0.25">
      <c r="B44" s="20"/>
      <c r="C44" s="20"/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8"/>
      <c r="R44" s="10"/>
      <c r="S44" s="10"/>
      <c r="T44" s="10"/>
      <c r="U44" s="10"/>
    </row>
    <row r="45" spans="1:21" ht="15.75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x14ac:dyDescent="0.25">
      <c r="B46" s="10"/>
      <c r="C46" s="10"/>
      <c r="D46" s="10"/>
      <c r="E46" s="10"/>
      <c r="F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x14ac:dyDescent="0.25">
      <c r="B47" s="10"/>
      <c r="C47" s="10"/>
      <c r="D47" s="10"/>
      <c r="E47" s="10"/>
      <c r="F47" s="1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0"/>
    </row>
    <row r="48" spans="1:21" ht="15.75" x14ac:dyDescent="0.25">
      <c r="B48" s="10"/>
      <c r="C48" s="10"/>
      <c r="D48" s="22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2:21" ht="15.75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15.75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15.75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15.75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15.7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 ht="15.75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 ht="15.75" x14ac:dyDescent="0.25">
      <c r="B55" s="10"/>
      <c r="C55" s="10"/>
      <c r="D55" s="10"/>
      <c r="E55" s="10"/>
      <c r="F55" s="10"/>
      <c r="G55" s="52"/>
      <c r="H55" s="52"/>
      <c r="I55" s="52"/>
      <c r="J55" s="5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 ht="15.75" x14ac:dyDescent="0.25">
      <c r="B56" s="10"/>
      <c r="C56" s="10"/>
      <c r="D56" s="10"/>
      <c r="E56" s="10"/>
      <c r="F56" s="10"/>
      <c r="G56" s="52" t="s">
        <v>29</v>
      </c>
      <c r="H56" s="52"/>
      <c r="I56" s="52"/>
      <c r="J56" s="5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 ht="15.75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 ht="15.75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 ht="15.75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</sheetData>
  <mergeCells count="23">
    <mergeCell ref="G56:J56"/>
    <mergeCell ref="G55:J55"/>
    <mergeCell ref="S26:S27"/>
    <mergeCell ref="T26:T27"/>
    <mergeCell ref="F40:H40"/>
    <mergeCell ref="R26:R27"/>
    <mergeCell ref="Q26:Q27"/>
    <mergeCell ref="G26:G27"/>
    <mergeCell ref="M26:M27"/>
    <mergeCell ref="N26:N27"/>
    <mergeCell ref="O26:O27"/>
    <mergeCell ref="P26:P27"/>
    <mergeCell ref="L26:L27"/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</mergeCells>
  <printOptions horizontalCentered="1"/>
  <pageMargins left="0.70866141732283472" right="0.70866141732283472" top="1.1417322834645669" bottom="0.74803149606299213" header="0.31496062992125984" footer="0.31496062992125984"/>
  <pageSetup scale="15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DBA0C-E516-4EE2-A166-60475E3D4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Sebastian Gonzalez</cp:lastModifiedBy>
  <cp:lastPrinted>2024-01-23T13:35:04Z</cp:lastPrinted>
  <dcterms:created xsi:type="dcterms:W3CDTF">2021-02-24T17:51:00Z</dcterms:created>
  <dcterms:modified xsi:type="dcterms:W3CDTF">2024-03-08T15:34:35Z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