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2022\PORTAL AGOSTO\PRESUPUESTO\"/>
    </mc:Choice>
  </mc:AlternateContent>
  <xr:revisionPtr revIDLastSave="0" documentId="13_ncr:1_{4FB17959-0980-454E-BE8C-25F2A4F53284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Ejecución AGOSTO 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3" l="1"/>
  <c r="T24" i="3"/>
  <c r="T23" i="3"/>
  <c r="T20" i="3"/>
  <c r="T18" i="3"/>
  <c r="T16" i="3"/>
  <c r="T13" i="3"/>
  <c r="T12" i="3"/>
  <c r="O84" i="3"/>
  <c r="O10" i="3"/>
  <c r="H10" i="3"/>
  <c r="T62" i="3"/>
  <c r="T36" i="3"/>
  <c r="T34" i="3"/>
  <c r="T33" i="3"/>
  <c r="T30" i="3"/>
  <c r="T28" i="3"/>
  <c r="I84" i="3"/>
  <c r="I10" i="3"/>
  <c r="H84" i="3"/>
  <c r="G84" i="3"/>
  <c r="G10" i="3"/>
  <c r="F10" i="3"/>
  <c r="E10" i="3"/>
  <c r="D10" i="3"/>
  <c r="C10" i="3"/>
  <c r="T10" i="3" s="1"/>
  <c r="F84" i="3"/>
  <c r="E84" i="3"/>
  <c r="D84" i="3"/>
  <c r="C84" i="3"/>
  <c r="T84" i="3" l="1"/>
</calcChain>
</file>

<file path=xl/sharedStrings.xml><?xml version="1.0" encoding="utf-8"?>
<sst xmlns="http://schemas.openxmlformats.org/spreadsheetml/2006/main" count="107" uniqueCount="104">
  <si>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</si>
  <si>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</si>
  <si>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</si>
  <si>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</si>
  <si>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</si>
  <si>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</si>
  <si>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</si>
  <si>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</si>
  <si>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</si>
  <si>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</si>
  <si>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</si>
  <si>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</si>
  <si>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</si>
  <si>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</si>
  <si>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</si>
  <si>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</si>
  <si>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</si>
  <si>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</si>
  <si>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</si>
  <si>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</si>
  <si>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</si>
  <si>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</si>
  <si>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</si>
  <si>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</si>
  <si>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</si>
  <si>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</si>
  <si>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</si>
  <si>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</si>
  <si>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</si>
  <si>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</si>
  <si>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</si>
  <si>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</si>
  <si>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</si>
  <si>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</si>
  <si>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</si>
  <si>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</si>
  <si>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</si>
  <si>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</si>
  <si>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</si>
  <si>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</si>
  <si>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</si>
  <si>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</si>
  <si>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</si>
  <si>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</si>
  <si>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</si>
  <si>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</si>
  <si>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</si>
  <si>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</si>
  <si>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</si>
  <si>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</si>
  <si>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</si>
  <si>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</si>
  <si>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</si>
  <si>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</si>
  <si>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</si>
  <si>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</si>
  <si>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</si>
  <si>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</si>
  <si>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</si>
  <si>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</si>
  <si>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</si>
  <si>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</si>
  <si>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</si>
  <si>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</si>
  <si>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</si>
  <si>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</si>
  <si>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</si>
  <si>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</si>
  <si>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</si>
  <si>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</si>
  <si>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</si>
  <si>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</si>
  <si>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</si>
  <si>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</si>
  <si>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</si>
  <si>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</si>
  <si>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</si>
  <si>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</si>
  <si>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</si>
  <si>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</si>
  <si>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</si>
  <si>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</si>
  <si>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</si>
  <si>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</si>
  <si>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</si>
  <si>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</si>
  <si>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</si>
  <si>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</si>
  <si>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</si>
  <si>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</si>
  <si>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Agosto</t>
  </si>
  <si>
    <t>Noviembre</t>
  </si>
  <si>
    <t>En RD$  75,864,887.00</t>
  </si>
  <si>
    <t>FUENTE:  SIGEF</t>
  </si>
  <si>
    <t>Ministerio de Obras Públicas y Comunicaciones</t>
  </si>
  <si>
    <t>Comisión Presidencial para la Modernización y Seguridad Portuaria</t>
  </si>
  <si>
    <r>
      <rPr>
        <b/>
        <sz val="10.5"/>
        <color theme="1"/>
        <rFont val="Calibri"/>
        <family val="2"/>
        <scheme val="minor"/>
      </rPr>
      <t>Presupuesto aprobado:</t>
    </r>
    <r>
      <rPr>
        <sz val="10.5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</si>
  <si>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.5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</si>
  <si>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.5"/>
        <color theme="1"/>
        <rFont val="Calibri"/>
        <family val="2"/>
        <scheme val="minor"/>
      </rPr>
      <t>Total devengado:</t>
    </r>
    <r>
      <rPr>
        <sz val="10.5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</si>
  <si>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</si>
  <si>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>Mayoleny Ogando De Óleo</t>
  </si>
  <si>
    <t>Pamela Moya Brito</t>
  </si>
  <si>
    <t>Dir. Administrativa y Financiera</t>
  </si>
  <si>
    <t>Analista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</si>
</sst>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44" fontId="8" fillId="0" borderId="7" xfId="1" applyFont="1" applyBorder="1"/>
    <xf numFmtId="164" fontId="8" fillId="0" borderId="1" xfId="0" applyNumberFormat="1" applyFont="1" applyBorder="1"/>
    <xf numFmtId="164" fontId="8" fillId="4" borderId="1" xfId="0" applyNumberFormat="1" applyFont="1" applyFill="1" applyBorder="1"/>
    <xf numFmtId="0" fontId="8" fillId="0" borderId="0" xfId="0" applyFont="1" applyAlignment="1">
      <alignment horizontal="left" indent="1"/>
    </xf>
    <xf numFmtId="44" fontId="8" fillId="0" borderId="0" xfId="1" applyFont="1"/>
    <xf numFmtId="0" fontId="9" fillId="0" borderId="0" xfId="0" applyFont="1"/>
    <xf numFmtId="44" fontId="9" fillId="4" borderId="0" xfId="0" applyNumberFormat="1" applyFont="1" applyFill="1"/>
    <xf numFmtId="0" fontId="9" fillId="0" borderId="0" xfId="0" applyFont="1" applyAlignment="1">
      <alignment horizontal="left" indent="2"/>
    </xf>
    <xf numFmtId="44" fontId="9" fillId="0" borderId="0" xfId="1" applyFont="1"/>
    <xf numFmtId="4" fontId="9" fillId="0" borderId="0" xfId="0" applyNumberFormat="1" applyFont="1"/>
    <xf numFmtId="44" fontId="9" fillId="0" borderId="0" xfId="1" applyFont="1" applyFill="1"/>
    <xf numFmtId="0" fontId="9" fillId="4" borderId="0" xfId="0" applyFont="1" applyFill="1"/>
    <xf numFmtId="4" fontId="9" fillId="4" borderId="0" xfId="0" applyNumberFormat="1" applyFont="1" applyFill="1"/>
    <xf numFmtId="0" fontId="8" fillId="0" borderId="0" xfId="0" applyFont="1"/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0" fillId="0" borderId="0" xfId="0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44" fontId="8" fillId="3" borderId="0" xfId="1" applyFont="1" applyFill="1" applyAlignment="1">
      <alignment horizontal="left" vertical="center"/>
    </xf>
    <xf numFmtId="164" fontId="8" fillId="2" borderId="2" xfId="0" applyNumberFormat="1" applyFont="1" applyFill="1" applyBorder="1" applyAlignment="1">
      <alignment horizontal="left" vertical="center"/>
    </xf>
    <xf numFmtId="164" fontId="8" fillId="0" borderId="2" xfId="0" applyNumberFormat="1" applyFont="1" applyBorder="1" applyAlignment="1">
      <alignment horizontal="left" vertical="center"/>
    </xf>
    <xf numFmtId="164" fontId="8" fillId="5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4" fontId="6" fillId="0" borderId="0" xfId="1" applyFont="1" applyBorder="1" applyAlignment="1">
      <alignment horizontal="center" vertical="top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1269423</xdr:colOff>
      <xdr:row>0</xdr:row>
      <xdr:rowOff>81643</xdr:rowOff>
    </xdr:from>
    <xdr:to>
      <xdr:col>15</xdr:col>
      <xdr:colOff>993322</xdr:colOff>
      <xdr:row>7</xdr:row>
      <xdr:rowOff>40822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5298387" y="81643"/>
          <a:ext cx="3683578" cy="1714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5592537</xdr:colOff>
      <xdr:row>0</xdr:row>
      <xdr:rowOff>74221</xdr:rowOff>
    </xdr:from>
    <xdr:to>
      <xdr:col>3</xdr:col>
      <xdr:colOff>359972</xdr:colOff>
      <xdr:row>7</xdr:row>
      <xdr:rowOff>40822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6082394" y="74221"/>
          <a:ext cx="3163042" cy="1721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3:U90"/>
  <sheetViews>
    <sheetView showGridLines="0" tabSelected="1" topLeftCell="A76" zoomScale="70" zoomScaleNormal="70" zoomScaleSheetLayoutView="70" workbookViewId="0">
      <selection activeCell="E95" sqref="E95"/>
    </sheetView>
  </sheetViews>
  <sheetFormatPr baseColWidth="10" defaultColWidth="11.42578125" defaultRowHeight="15" x14ac:dyDescent="0.25"/>
  <cols>
    <col min="1" max="1" width="4.5703125" customWidth="1"/>
    <col min="2" max="2" width="103.85546875" customWidth="1"/>
    <col min="3" max="3" width="22" customWidth="1"/>
    <col min="4" max="4" width="21.7109375" customWidth="1"/>
    <col min="5" max="5" width="25.85546875" customWidth="1"/>
    <col min="6" max="6" width="19.42578125" customWidth="1"/>
    <col min="7" max="7" width="20.42578125" customWidth="1"/>
    <col min="8" max="9" width="19.7109375" bestFit="1" customWidth="1"/>
    <col min="10" max="10" width="0" hidden="1" customWidth="1"/>
    <col min="11" max="11" width="13.7109375" hidden="1" customWidth="1"/>
    <col min="12" max="12" width="0" hidden="1" customWidth="1"/>
    <col min="13" max="13" width="13.28515625" hidden="1" customWidth="1"/>
    <col min="14" max="14" width="13.42578125" hidden="1" customWidth="1"/>
    <col min="15" max="19" width="19.7109375" bestFit="1" customWidth="1"/>
    <col min="20" max="20" width="20.28515625" customWidth="1"/>
  </cols>
  <sheetData>
    <row r="3" spans="2:21" ht="28.5" customHeight="1" x14ac:dyDescent="0.25">
      <c r="B3" s="38" t="s">
        <v>94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2:21" ht="21" customHeight="1" x14ac:dyDescent="0.25">
      <c r="B4" s="31" t="s">
        <v>95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2:21" ht="15.75" x14ac:dyDescent="0.25">
      <c r="B5" s="33">
        <v>2022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2:21" ht="25.5" customHeight="1" x14ac:dyDescent="0.25">
      <c r="B6" s="35" t="s">
        <v>89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2:21" ht="15.75" customHeight="1" x14ac:dyDescent="0.25">
      <c r="B7" s="37" t="s">
        <v>92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9" spans="2:21" ht="23.25" customHeight="1" x14ac:dyDescent="0.25">
      <c r="B9" s="3" t="s">
        <v>66</v>
      </c>
      <c r="C9" s="4" t="s">
        <v>77</v>
      </c>
      <c r="D9" s="4" t="s">
        <v>78</v>
      </c>
      <c r="E9" s="4" t="s">
        <v>79</v>
      </c>
      <c r="F9" s="4" t="s">
        <v>80</v>
      </c>
      <c r="G9" s="5" t="s">
        <v>81</v>
      </c>
      <c r="H9" s="4" t="s">
        <v>82</v>
      </c>
      <c r="I9" s="5" t="s">
        <v>83</v>
      </c>
      <c r="J9" s="4" t="s">
        <v>84</v>
      </c>
      <c r="K9" s="4" t="s">
        <v>85</v>
      </c>
      <c r="L9" s="4" t="s">
        <v>86</v>
      </c>
      <c r="M9" s="4" t="s">
        <v>87</v>
      </c>
      <c r="N9" s="5" t="s">
        <v>88</v>
      </c>
      <c r="O9" s="5" t="s">
        <v>90</v>
      </c>
      <c r="P9" s="5" t="s">
        <v>85</v>
      </c>
      <c r="Q9" s="5" t="s">
        <v>86</v>
      </c>
      <c r="R9" s="5" t="s">
        <v>91</v>
      </c>
      <c r="S9" s="5" t="s">
        <v>88</v>
      </c>
      <c r="T9" s="4" t="s">
        <v>76</v>
      </c>
    </row>
    <row r="10" spans="2:21" x14ac:dyDescent="0.25">
      <c r="B10" s="6" t="s">
        <v>0</v>
      </c>
      <c r="C10" s="7">
        <f>C12+C13+C16+C20</f>
        <v>2085172.25</v>
      </c>
      <c r="D10" s="7">
        <f>D12+D13+D16+D18+D20+D23+D25</f>
        <v>2627360.67</v>
      </c>
      <c r="E10" s="7">
        <f>E12+E13+E16+E18+E20+E23+E25</f>
        <v>2929093.63</v>
      </c>
      <c r="F10" s="7">
        <f>F12+F13+F16+F18+F20+F23+F24+F28+F30+F34+F36</f>
        <v>3376225.7099999995</v>
      </c>
      <c r="G10" s="7">
        <f>G12+G13+G16+G18+G20+G23+G25+G36</f>
        <v>3428629.1300000004</v>
      </c>
      <c r="H10" s="7">
        <f>H12+H13+H16+H18+H20+H23+H24+H25+H30+H36</f>
        <v>4065346.17</v>
      </c>
      <c r="I10" s="7">
        <f>I12+I13+I16+I18+I20+I23+I24+I33+I34+I62</f>
        <v>3827364.92</v>
      </c>
      <c r="J10" s="8"/>
      <c r="K10" s="8"/>
      <c r="L10" s="8"/>
      <c r="M10" s="8"/>
      <c r="N10" s="8"/>
      <c r="O10" s="7">
        <f>O12+O13+O16+O18+O20+O23+O24+O25</f>
        <v>3610055.9600000004</v>
      </c>
      <c r="P10" s="7">
        <v>0</v>
      </c>
      <c r="Q10" s="7">
        <v>0</v>
      </c>
      <c r="R10" s="7">
        <v>0</v>
      </c>
      <c r="S10" s="7">
        <v>0</v>
      </c>
      <c r="T10" s="9">
        <f>C10+D10+E10+F10+G10+I10+H10+O10</f>
        <v>25949248.440000005</v>
      </c>
    </row>
    <row r="11" spans="2:21" x14ac:dyDescent="0.25">
      <c r="B11" s="10" t="s">
        <v>1</v>
      </c>
      <c r="C11" s="11"/>
      <c r="D11" s="11"/>
      <c r="E11" s="11"/>
      <c r="F11" s="11"/>
      <c r="G11" s="11"/>
      <c r="H11" s="11"/>
      <c r="I11" s="11">
        <v>0</v>
      </c>
      <c r="J11" s="12"/>
      <c r="K11" s="12"/>
      <c r="L11" s="12"/>
      <c r="M11" s="12"/>
      <c r="N11" s="12"/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3"/>
    </row>
    <row r="12" spans="2:21" x14ac:dyDescent="0.25">
      <c r="B12" s="14" t="s">
        <v>2</v>
      </c>
      <c r="C12" s="15">
        <v>1537000</v>
      </c>
      <c r="D12" s="15">
        <v>1537000</v>
      </c>
      <c r="E12" s="15">
        <v>1588000</v>
      </c>
      <c r="F12" s="15">
        <v>1563000</v>
      </c>
      <c r="G12" s="15">
        <v>2061611.91</v>
      </c>
      <c r="H12" s="16">
        <v>2182844.02</v>
      </c>
      <c r="I12" s="16">
        <v>2124000</v>
      </c>
      <c r="J12" s="12"/>
      <c r="K12" s="12"/>
      <c r="L12" s="12"/>
      <c r="M12" s="12"/>
      <c r="N12" s="12"/>
      <c r="O12" s="16">
        <v>2444752.2000000002</v>
      </c>
      <c r="P12" s="15">
        <v>0</v>
      </c>
      <c r="Q12" s="15">
        <v>0</v>
      </c>
      <c r="R12" s="15">
        <v>0</v>
      </c>
      <c r="S12" s="15">
        <v>0</v>
      </c>
      <c r="T12" s="13">
        <f>C12+D12+E12+F12+G12+H12+I12+O12</f>
        <v>15038208.129999999</v>
      </c>
    </row>
    <row r="13" spans="2:21" x14ac:dyDescent="0.25">
      <c r="B13" s="14" t="s">
        <v>3</v>
      </c>
      <c r="C13" s="15">
        <v>179000</v>
      </c>
      <c r="D13" s="15">
        <v>239000</v>
      </c>
      <c r="E13" s="15">
        <v>239000</v>
      </c>
      <c r="F13" s="15">
        <v>264000</v>
      </c>
      <c r="G13" s="15">
        <v>249000</v>
      </c>
      <c r="H13" s="16">
        <v>284000</v>
      </c>
      <c r="I13" s="16">
        <v>299000</v>
      </c>
      <c r="J13" s="12"/>
      <c r="K13" s="12"/>
      <c r="L13" s="12"/>
      <c r="M13" s="12"/>
      <c r="N13" s="12"/>
      <c r="O13" s="16">
        <v>299000</v>
      </c>
      <c r="P13" s="15">
        <v>0</v>
      </c>
      <c r="Q13" s="15">
        <v>0</v>
      </c>
      <c r="R13" s="15">
        <v>0</v>
      </c>
      <c r="S13" s="15">
        <v>0</v>
      </c>
      <c r="T13" s="13">
        <f>C13+D13+E13+F13+G13+H13+I13+O13</f>
        <v>2052000</v>
      </c>
    </row>
    <row r="14" spans="2:21" x14ac:dyDescent="0.25">
      <c r="B14" s="14" t="s">
        <v>4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2"/>
      <c r="K14" s="12"/>
      <c r="L14" s="12"/>
      <c r="M14" s="12"/>
      <c r="N14" s="12"/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8"/>
      <c r="U14" s="1"/>
    </row>
    <row r="15" spans="2:21" x14ac:dyDescent="0.25">
      <c r="B15" s="14" t="s">
        <v>5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2"/>
      <c r="K15" s="12"/>
      <c r="L15" s="12"/>
      <c r="M15" s="12"/>
      <c r="N15" s="12"/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8"/>
    </row>
    <row r="16" spans="2:21" x14ac:dyDescent="0.25">
      <c r="B16" s="14" t="s">
        <v>6</v>
      </c>
      <c r="C16" s="15">
        <v>232922.25</v>
      </c>
      <c r="D16" s="15">
        <v>232922.25</v>
      </c>
      <c r="E16" s="15">
        <v>240720.15</v>
      </c>
      <c r="F16" s="15">
        <v>236788.2</v>
      </c>
      <c r="G16" s="15">
        <v>307910.34999999998</v>
      </c>
      <c r="H16" s="16">
        <v>329959.09999999998</v>
      </c>
      <c r="I16" s="16">
        <v>321071.3</v>
      </c>
      <c r="J16" s="12"/>
      <c r="K16" s="12"/>
      <c r="L16" s="12"/>
      <c r="M16" s="12"/>
      <c r="N16" s="12"/>
      <c r="O16" s="16">
        <v>353125.85</v>
      </c>
      <c r="P16" s="15">
        <v>0</v>
      </c>
      <c r="Q16" s="15">
        <v>0</v>
      </c>
      <c r="R16" s="15">
        <v>0</v>
      </c>
      <c r="S16" s="15">
        <v>0</v>
      </c>
      <c r="T16" s="13">
        <f>C16+D16+E16+F16+G16+H16+I16+O16</f>
        <v>2255419.4500000002</v>
      </c>
    </row>
    <row r="17" spans="2:20" x14ac:dyDescent="0.25">
      <c r="B17" s="10" t="s">
        <v>7</v>
      </c>
      <c r="C17" s="15">
        <v>0</v>
      </c>
      <c r="D17" s="15">
        <v>0</v>
      </c>
      <c r="E17" s="11"/>
      <c r="F17" s="11">
        <v>0</v>
      </c>
      <c r="G17" s="11">
        <v>0</v>
      </c>
      <c r="H17" s="11">
        <v>0</v>
      </c>
      <c r="I17" s="11">
        <v>0</v>
      </c>
      <c r="J17" s="12"/>
      <c r="K17" s="12"/>
      <c r="L17" s="12"/>
      <c r="M17" s="12"/>
      <c r="N17" s="12"/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3"/>
    </row>
    <row r="18" spans="2:20" x14ac:dyDescent="0.25">
      <c r="B18" s="14" t="s">
        <v>8</v>
      </c>
      <c r="C18" s="15">
        <v>0</v>
      </c>
      <c r="D18" s="15">
        <v>117719.12</v>
      </c>
      <c r="E18" s="15">
        <v>153005.92000000001</v>
      </c>
      <c r="F18" s="15">
        <v>90716.52</v>
      </c>
      <c r="G18" s="17">
        <v>193444.92</v>
      </c>
      <c r="H18" s="16">
        <v>55637.57</v>
      </c>
      <c r="I18" s="16">
        <v>237740.09</v>
      </c>
      <c r="J18" s="12"/>
      <c r="K18" s="12"/>
      <c r="L18" s="12"/>
      <c r="M18" s="12"/>
      <c r="N18" s="12"/>
      <c r="O18" s="16">
        <v>55425.5</v>
      </c>
      <c r="P18" s="15">
        <v>0</v>
      </c>
      <c r="Q18" s="15">
        <v>0</v>
      </c>
      <c r="R18" s="15">
        <v>0</v>
      </c>
      <c r="S18" s="15">
        <v>0</v>
      </c>
      <c r="T18" s="13">
        <f>D18+E18+F18+G18+H18+I18+O18</f>
        <v>903689.64</v>
      </c>
    </row>
    <row r="19" spans="2:20" x14ac:dyDescent="0.25">
      <c r="B19" s="14" t="s">
        <v>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2"/>
      <c r="K19" s="12"/>
      <c r="L19" s="12"/>
      <c r="M19" s="12"/>
      <c r="N19" s="12"/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8"/>
    </row>
    <row r="20" spans="2:20" x14ac:dyDescent="0.25">
      <c r="B20" s="14" t="s">
        <v>10</v>
      </c>
      <c r="C20" s="17">
        <v>136250</v>
      </c>
      <c r="D20" s="17">
        <v>136200</v>
      </c>
      <c r="E20" s="15">
        <v>136600</v>
      </c>
      <c r="F20" s="15">
        <v>167531.4</v>
      </c>
      <c r="G20" s="15">
        <v>136850</v>
      </c>
      <c r="H20" s="16">
        <v>156350</v>
      </c>
      <c r="I20" s="16">
        <v>155600</v>
      </c>
      <c r="J20" s="12"/>
      <c r="K20" s="12"/>
      <c r="L20" s="12"/>
      <c r="M20" s="12"/>
      <c r="N20" s="12"/>
      <c r="O20" s="16">
        <v>157150</v>
      </c>
      <c r="P20" s="15">
        <v>0</v>
      </c>
      <c r="Q20" s="15">
        <v>0</v>
      </c>
      <c r="R20" s="15">
        <v>0</v>
      </c>
      <c r="S20" s="15">
        <v>0</v>
      </c>
      <c r="T20" s="13">
        <f>C20+D20+E20+F20+G20+H20+I20+O20</f>
        <v>1182531.3999999999</v>
      </c>
    </row>
    <row r="21" spans="2:20" x14ac:dyDescent="0.25">
      <c r="B21" s="14" t="s">
        <v>11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2"/>
      <c r="K21" s="12"/>
      <c r="L21" s="12"/>
      <c r="M21" s="12"/>
      <c r="N21" s="12"/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8"/>
    </row>
    <row r="22" spans="2:20" x14ac:dyDescent="0.25">
      <c r="B22" s="14" t="s">
        <v>12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2"/>
      <c r="K22" s="12"/>
      <c r="L22" s="12"/>
      <c r="M22" s="12"/>
      <c r="N22" s="12"/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8"/>
    </row>
    <row r="23" spans="2:20" x14ac:dyDescent="0.25">
      <c r="B23" s="14" t="s">
        <v>13</v>
      </c>
      <c r="C23" s="17">
        <v>0</v>
      </c>
      <c r="D23" s="17">
        <v>15839.3</v>
      </c>
      <c r="E23" s="17">
        <v>7319.56</v>
      </c>
      <c r="F23" s="17">
        <v>7919.65</v>
      </c>
      <c r="G23" s="15">
        <v>9195.9500000000007</v>
      </c>
      <c r="H23" s="16">
        <v>71532.88</v>
      </c>
      <c r="I23" s="16">
        <v>9668.41</v>
      </c>
      <c r="J23" s="12"/>
      <c r="K23" s="12"/>
      <c r="L23" s="12"/>
      <c r="M23" s="12"/>
      <c r="N23" s="12"/>
      <c r="O23" s="16">
        <v>7358.41</v>
      </c>
      <c r="P23" s="15">
        <v>0</v>
      </c>
      <c r="Q23" s="15">
        <v>0</v>
      </c>
      <c r="R23" s="15">
        <v>0</v>
      </c>
      <c r="S23" s="15">
        <v>0</v>
      </c>
      <c r="T23" s="13">
        <f>D23+E23+F23+G23+H23+I23+O23</f>
        <v>128834.16000000002</v>
      </c>
    </row>
    <row r="24" spans="2:20" x14ac:dyDescent="0.25">
      <c r="B24" s="14" t="s">
        <v>14</v>
      </c>
      <c r="C24" s="17">
        <v>0</v>
      </c>
      <c r="D24" s="17">
        <v>0</v>
      </c>
      <c r="E24" s="17">
        <v>0</v>
      </c>
      <c r="F24" s="17">
        <v>37511.1</v>
      </c>
      <c r="G24" s="17">
        <v>0</v>
      </c>
      <c r="H24" s="16">
        <v>34361.599999999999</v>
      </c>
      <c r="I24" s="16">
        <v>18502.400000000001</v>
      </c>
      <c r="J24" s="12"/>
      <c r="K24" s="12"/>
      <c r="L24" s="12"/>
      <c r="M24" s="12"/>
      <c r="N24" s="12"/>
      <c r="O24" s="16">
        <v>160244</v>
      </c>
      <c r="P24" s="15">
        <v>0</v>
      </c>
      <c r="Q24" s="15">
        <v>0</v>
      </c>
      <c r="R24" s="15">
        <v>0</v>
      </c>
      <c r="S24" s="15">
        <v>0</v>
      </c>
      <c r="T24" s="13">
        <f>F24+H24+I24+O24</f>
        <v>250619.1</v>
      </c>
    </row>
    <row r="25" spans="2:20" x14ac:dyDescent="0.25">
      <c r="B25" s="14" t="s">
        <v>15</v>
      </c>
      <c r="C25" s="17">
        <v>0</v>
      </c>
      <c r="D25" s="17">
        <v>348680</v>
      </c>
      <c r="E25" s="17">
        <v>564448</v>
      </c>
      <c r="F25" s="17">
        <v>0</v>
      </c>
      <c r="G25" s="17">
        <v>420816</v>
      </c>
      <c r="H25" s="16">
        <v>736432</v>
      </c>
      <c r="I25" s="15">
        <v>0</v>
      </c>
      <c r="J25" s="12"/>
      <c r="K25" s="12"/>
      <c r="L25" s="12"/>
      <c r="M25" s="12"/>
      <c r="N25" s="12"/>
      <c r="O25" s="15">
        <v>133000</v>
      </c>
      <c r="P25" s="15">
        <v>0</v>
      </c>
      <c r="Q25" s="15">
        <v>0</v>
      </c>
      <c r="R25" s="15">
        <v>0</v>
      </c>
      <c r="S25" s="15">
        <v>0</v>
      </c>
      <c r="T25" s="13">
        <f>D25+E25+G25+H25+O25</f>
        <v>2203376</v>
      </c>
    </row>
    <row r="26" spans="2:20" x14ac:dyDescent="0.25">
      <c r="B26" s="14" t="s">
        <v>16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5">
        <v>0</v>
      </c>
      <c r="J26" s="12"/>
      <c r="K26" s="12"/>
      <c r="L26" s="12"/>
      <c r="M26" s="12"/>
      <c r="N26" s="12"/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8"/>
    </row>
    <row r="27" spans="2:20" x14ac:dyDescent="0.25">
      <c r="B27" s="10" t="s">
        <v>17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1">
        <v>0</v>
      </c>
      <c r="I27" s="11">
        <v>0</v>
      </c>
      <c r="J27" s="12"/>
      <c r="K27" s="12"/>
      <c r="L27" s="12"/>
      <c r="M27" s="12"/>
      <c r="N27" s="12"/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3"/>
    </row>
    <row r="28" spans="2:20" x14ac:dyDescent="0.25">
      <c r="B28" s="14" t="s">
        <v>18</v>
      </c>
      <c r="C28" s="17">
        <v>0</v>
      </c>
      <c r="D28" s="17">
        <v>0</v>
      </c>
      <c r="E28" s="17">
        <v>0</v>
      </c>
      <c r="F28" s="17">
        <v>40583.4</v>
      </c>
      <c r="G28" s="17">
        <v>0</v>
      </c>
      <c r="H28" s="15">
        <v>0</v>
      </c>
      <c r="I28" s="15">
        <v>0</v>
      </c>
      <c r="J28" s="12"/>
      <c r="K28" s="12"/>
      <c r="L28" s="12"/>
      <c r="M28" s="12"/>
      <c r="N28" s="12"/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3">
        <f>F28</f>
        <v>40583.4</v>
      </c>
    </row>
    <row r="29" spans="2:20" x14ac:dyDescent="0.25">
      <c r="B29" s="14" t="s">
        <v>19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5">
        <v>0</v>
      </c>
      <c r="I29" s="15">
        <v>0</v>
      </c>
      <c r="J29" s="12"/>
      <c r="K29" s="12"/>
      <c r="L29" s="12"/>
      <c r="M29" s="12"/>
      <c r="N29" s="12"/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8"/>
    </row>
    <row r="30" spans="2:20" x14ac:dyDescent="0.25">
      <c r="B30" s="14" t="s">
        <v>20</v>
      </c>
      <c r="C30" s="17">
        <v>0</v>
      </c>
      <c r="D30" s="17">
        <v>0</v>
      </c>
      <c r="E30" s="17">
        <v>0</v>
      </c>
      <c r="F30" s="17">
        <v>590</v>
      </c>
      <c r="G30" s="17">
        <v>0</v>
      </c>
      <c r="H30" s="16">
        <v>159553.70000000001</v>
      </c>
      <c r="I30" s="15">
        <v>0</v>
      </c>
      <c r="J30" s="12"/>
      <c r="K30" s="12"/>
      <c r="L30" s="12"/>
      <c r="M30" s="12"/>
      <c r="N30" s="12"/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3">
        <f>F30+H30</f>
        <v>160143.70000000001</v>
      </c>
    </row>
    <row r="31" spans="2:20" x14ac:dyDescent="0.25">
      <c r="B31" s="14" t="s">
        <v>21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5">
        <v>0</v>
      </c>
      <c r="I31" s="15">
        <v>0</v>
      </c>
      <c r="J31" s="12"/>
      <c r="K31" s="12"/>
      <c r="L31" s="12"/>
      <c r="M31" s="12"/>
      <c r="N31" s="12"/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8"/>
    </row>
    <row r="32" spans="2:20" x14ac:dyDescent="0.25">
      <c r="B32" s="14" t="s">
        <v>22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5">
        <v>0</v>
      </c>
      <c r="I32" s="15">
        <v>0</v>
      </c>
      <c r="J32" s="12"/>
      <c r="K32" s="12"/>
      <c r="L32" s="12"/>
      <c r="M32" s="12"/>
      <c r="N32" s="12"/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8"/>
    </row>
    <row r="33" spans="2:20" x14ac:dyDescent="0.25">
      <c r="B33" s="14" t="s">
        <v>23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5">
        <v>0</v>
      </c>
      <c r="I33" s="16">
        <v>27730</v>
      </c>
      <c r="J33" s="12"/>
      <c r="K33" s="12"/>
      <c r="L33" s="12"/>
      <c r="M33" s="12"/>
      <c r="N33" s="12"/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9">
        <f>I33</f>
        <v>27730</v>
      </c>
    </row>
    <row r="34" spans="2:20" x14ac:dyDescent="0.25">
      <c r="B34" s="14" t="s">
        <v>24</v>
      </c>
      <c r="C34" s="17">
        <v>0</v>
      </c>
      <c r="D34" s="17">
        <v>0</v>
      </c>
      <c r="E34" s="17">
        <v>0</v>
      </c>
      <c r="F34" s="17">
        <v>882400</v>
      </c>
      <c r="G34" s="17">
        <v>0</v>
      </c>
      <c r="H34" s="15">
        <v>0</v>
      </c>
      <c r="I34" s="16">
        <v>500000</v>
      </c>
      <c r="J34" s="12"/>
      <c r="K34" s="12"/>
      <c r="L34" s="12"/>
      <c r="M34" s="12"/>
      <c r="N34" s="12"/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3">
        <f>F34+I34</f>
        <v>1382400</v>
      </c>
    </row>
    <row r="35" spans="2:20" x14ac:dyDescent="0.25">
      <c r="B35" s="14" t="s">
        <v>25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5">
        <v>0</v>
      </c>
      <c r="I35" s="15">
        <v>0</v>
      </c>
      <c r="J35" s="12"/>
      <c r="K35" s="12"/>
      <c r="L35" s="12"/>
      <c r="M35" s="12"/>
      <c r="N35" s="12"/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8"/>
    </row>
    <row r="36" spans="2:20" x14ac:dyDescent="0.25">
      <c r="B36" s="14" t="s">
        <v>26</v>
      </c>
      <c r="C36" s="17">
        <v>0</v>
      </c>
      <c r="D36" s="17">
        <v>0</v>
      </c>
      <c r="E36" s="17">
        <v>0</v>
      </c>
      <c r="F36" s="17">
        <v>85185.44</v>
      </c>
      <c r="G36" s="17">
        <v>49800</v>
      </c>
      <c r="H36" s="16">
        <v>54675.3</v>
      </c>
      <c r="I36" s="15">
        <v>0</v>
      </c>
      <c r="J36" s="12"/>
      <c r="K36" s="12"/>
      <c r="L36" s="12"/>
      <c r="M36" s="12"/>
      <c r="N36" s="12"/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3">
        <f>F36+G36+H36</f>
        <v>189660.74</v>
      </c>
    </row>
    <row r="37" spans="2:20" x14ac:dyDescent="0.25">
      <c r="B37" s="10" t="s">
        <v>27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5">
        <v>0</v>
      </c>
      <c r="J37" s="12"/>
      <c r="K37" s="12"/>
      <c r="L37" s="12"/>
      <c r="M37" s="12"/>
      <c r="N37" s="12"/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8"/>
    </row>
    <row r="38" spans="2:20" x14ac:dyDescent="0.25">
      <c r="B38" s="14" t="s">
        <v>28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5">
        <v>0</v>
      </c>
      <c r="J38" s="12"/>
      <c r="K38" s="12"/>
      <c r="L38" s="12"/>
      <c r="M38" s="12"/>
      <c r="N38" s="12"/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8"/>
    </row>
    <row r="39" spans="2:20" x14ac:dyDescent="0.25">
      <c r="B39" s="14" t="s">
        <v>29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5">
        <v>0</v>
      </c>
      <c r="J39" s="12"/>
      <c r="K39" s="12"/>
      <c r="L39" s="12"/>
      <c r="M39" s="12"/>
      <c r="N39" s="12"/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8"/>
    </row>
    <row r="40" spans="2:20" x14ac:dyDescent="0.25">
      <c r="B40" s="14" t="s">
        <v>30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5">
        <v>0</v>
      </c>
      <c r="J40" s="12"/>
      <c r="K40" s="12"/>
      <c r="L40" s="12"/>
      <c r="M40" s="12"/>
      <c r="N40" s="12"/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8"/>
    </row>
    <row r="41" spans="2:20" x14ac:dyDescent="0.25">
      <c r="B41" s="14" t="s">
        <v>31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5">
        <v>0</v>
      </c>
      <c r="J41" s="12"/>
      <c r="K41" s="12"/>
      <c r="L41" s="12"/>
      <c r="M41" s="12"/>
      <c r="N41" s="12"/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8"/>
    </row>
    <row r="42" spans="2:20" x14ac:dyDescent="0.25">
      <c r="B42" s="14" t="s">
        <v>32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5">
        <v>0</v>
      </c>
      <c r="J42" s="12"/>
      <c r="K42" s="12"/>
      <c r="L42" s="12"/>
      <c r="M42" s="12"/>
      <c r="N42" s="12"/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8"/>
    </row>
    <row r="43" spans="2:20" x14ac:dyDescent="0.25">
      <c r="B43" s="14" t="s">
        <v>33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5">
        <v>0</v>
      </c>
      <c r="J43" s="12"/>
      <c r="K43" s="12"/>
      <c r="L43" s="12"/>
      <c r="M43" s="12"/>
      <c r="N43" s="12"/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8"/>
    </row>
    <row r="44" spans="2:20" x14ac:dyDescent="0.25">
      <c r="B44" s="14" t="s">
        <v>34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5">
        <v>0</v>
      </c>
      <c r="J44" s="12"/>
      <c r="K44" s="12"/>
      <c r="L44" s="12"/>
      <c r="M44" s="12"/>
      <c r="N44" s="12"/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8"/>
    </row>
    <row r="45" spans="2:20" x14ac:dyDescent="0.25">
      <c r="B45" s="14" t="s">
        <v>35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5">
        <v>0</v>
      </c>
      <c r="J45" s="12"/>
      <c r="K45" s="12"/>
      <c r="L45" s="12"/>
      <c r="M45" s="12"/>
      <c r="N45" s="12"/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8"/>
    </row>
    <row r="46" spans="2:20" x14ac:dyDescent="0.25">
      <c r="B46" s="10" t="s">
        <v>36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5">
        <v>0</v>
      </c>
      <c r="J46" s="12"/>
      <c r="K46" s="12"/>
      <c r="L46" s="12"/>
      <c r="M46" s="12"/>
      <c r="N46" s="12"/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8"/>
    </row>
    <row r="47" spans="2:20" x14ac:dyDescent="0.25">
      <c r="B47" s="14" t="s">
        <v>37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5">
        <v>0</v>
      </c>
      <c r="J47" s="12"/>
      <c r="K47" s="12"/>
      <c r="L47" s="12"/>
      <c r="M47" s="12"/>
      <c r="N47" s="12"/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8"/>
    </row>
    <row r="48" spans="2:20" x14ac:dyDescent="0.25">
      <c r="B48" s="14" t="s">
        <v>38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5">
        <v>0</v>
      </c>
      <c r="J48" s="12"/>
      <c r="K48" s="12"/>
      <c r="L48" s="12"/>
      <c r="M48" s="12"/>
      <c r="N48" s="12"/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8"/>
    </row>
    <row r="49" spans="2:20" x14ac:dyDescent="0.25">
      <c r="B49" s="14" t="s">
        <v>39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5">
        <v>0</v>
      </c>
      <c r="J49" s="12"/>
      <c r="K49" s="12"/>
      <c r="L49" s="12"/>
      <c r="M49" s="12"/>
      <c r="N49" s="12"/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8"/>
    </row>
    <row r="50" spans="2:20" x14ac:dyDescent="0.25">
      <c r="B50" s="14" t="s">
        <v>40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5">
        <v>0</v>
      </c>
      <c r="J50" s="12"/>
      <c r="K50" s="12"/>
      <c r="L50" s="12"/>
      <c r="M50" s="12"/>
      <c r="N50" s="12"/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8"/>
    </row>
    <row r="51" spans="2:20" x14ac:dyDescent="0.25">
      <c r="B51" s="14" t="s">
        <v>41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5">
        <v>0</v>
      </c>
      <c r="J51" s="12"/>
      <c r="K51" s="12"/>
      <c r="L51" s="12"/>
      <c r="M51" s="12"/>
      <c r="N51" s="12"/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8"/>
    </row>
    <row r="52" spans="2:20" x14ac:dyDescent="0.25">
      <c r="B52" s="14" t="s">
        <v>42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5">
        <v>0</v>
      </c>
      <c r="J52" s="12"/>
      <c r="K52" s="12"/>
      <c r="L52" s="12"/>
      <c r="M52" s="12"/>
      <c r="N52" s="12"/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8"/>
    </row>
    <row r="53" spans="2:20" x14ac:dyDescent="0.25">
      <c r="B53" s="10" t="s">
        <v>43</v>
      </c>
      <c r="C53" s="17">
        <v>0</v>
      </c>
      <c r="D53" s="17">
        <v>0</v>
      </c>
      <c r="E53" s="17">
        <v>0</v>
      </c>
      <c r="F53" s="11">
        <v>0</v>
      </c>
      <c r="G53" s="17">
        <v>0</v>
      </c>
      <c r="H53" s="17">
        <v>0</v>
      </c>
      <c r="I53" s="15">
        <v>0</v>
      </c>
      <c r="J53" s="12"/>
      <c r="K53" s="12"/>
      <c r="L53" s="12"/>
      <c r="M53" s="12"/>
      <c r="N53" s="12"/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3"/>
    </row>
    <row r="54" spans="2:20" x14ac:dyDescent="0.25">
      <c r="B54" s="14" t="s">
        <v>44</v>
      </c>
      <c r="C54" s="17">
        <v>0</v>
      </c>
      <c r="D54" s="17">
        <v>0</v>
      </c>
      <c r="E54" s="17">
        <v>0</v>
      </c>
      <c r="F54" s="15">
        <v>0</v>
      </c>
      <c r="G54" s="17">
        <v>0</v>
      </c>
      <c r="H54" s="17">
        <v>0</v>
      </c>
      <c r="I54" s="15">
        <v>0</v>
      </c>
      <c r="J54" s="12">
        <v>0</v>
      </c>
      <c r="K54" s="12">
        <v>0</v>
      </c>
      <c r="L54" s="12"/>
      <c r="M54" s="12"/>
      <c r="N54" s="12"/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8"/>
    </row>
    <row r="55" spans="2:20" x14ac:dyDescent="0.25">
      <c r="B55" s="14" t="s">
        <v>45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5">
        <v>0</v>
      </c>
      <c r="J55" s="12">
        <v>0</v>
      </c>
      <c r="K55" s="12">
        <v>0</v>
      </c>
      <c r="L55" s="12"/>
      <c r="M55" s="12"/>
      <c r="N55" s="12"/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8"/>
    </row>
    <row r="56" spans="2:20" x14ac:dyDescent="0.25">
      <c r="B56" s="14" t="s">
        <v>46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5">
        <v>0</v>
      </c>
      <c r="J56" s="12">
        <v>0</v>
      </c>
      <c r="K56" s="12">
        <v>0</v>
      </c>
      <c r="L56" s="12"/>
      <c r="M56" s="12"/>
      <c r="N56" s="12"/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8"/>
    </row>
    <row r="57" spans="2:20" x14ac:dyDescent="0.25">
      <c r="B57" s="14" t="s">
        <v>47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5">
        <v>0</v>
      </c>
      <c r="J57" s="12">
        <v>0</v>
      </c>
      <c r="K57" s="12">
        <v>0</v>
      </c>
      <c r="L57" s="12"/>
      <c r="M57" s="12"/>
      <c r="N57" s="12"/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8"/>
    </row>
    <row r="58" spans="2:20" x14ac:dyDescent="0.25">
      <c r="B58" s="14" t="s">
        <v>48</v>
      </c>
      <c r="C58" s="17">
        <v>0</v>
      </c>
      <c r="D58" s="17">
        <v>0</v>
      </c>
      <c r="E58" s="17">
        <v>0</v>
      </c>
      <c r="F58" s="15">
        <v>0</v>
      </c>
      <c r="G58" s="17">
        <v>0</v>
      </c>
      <c r="H58" s="17">
        <v>0</v>
      </c>
      <c r="I58" s="15">
        <v>0</v>
      </c>
      <c r="J58" s="12">
        <v>0</v>
      </c>
      <c r="K58" s="12">
        <v>0</v>
      </c>
      <c r="L58" s="12"/>
      <c r="M58" s="12"/>
      <c r="N58" s="12"/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8"/>
    </row>
    <row r="59" spans="2:20" x14ac:dyDescent="0.25">
      <c r="B59" s="14" t="s">
        <v>49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2">
        <v>0</v>
      </c>
      <c r="K59" s="12">
        <v>0</v>
      </c>
      <c r="L59" s="12"/>
      <c r="M59" s="12"/>
      <c r="N59" s="12"/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8"/>
    </row>
    <row r="60" spans="2:20" x14ac:dyDescent="0.25">
      <c r="B60" s="14" t="s">
        <v>50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2">
        <v>0</v>
      </c>
      <c r="K60" s="12">
        <v>0</v>
      </c>
      <c r="L60" s="12"/>
      <c r="M60" s="12"/>
      <c r="N60" s="12"/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8"/>
    </row>
    <row r="61" spans="2:20" x14ac:dyDescent="0.25">
      <c r="B61" s="14" t="s">
        <v>51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2">
        <v>0</v>
      </c>
      <c r="K61" s="12">
        <v>0</v>
      </c>
      <c r="L61" s="12"/>
      <c r="M61" s="12"/>
      <c r="N61" s="12"/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8"/>
    </row>
    <row r="62" spans="2:20" x14ac:dyDescent="0.25">
      <c r="B62" s="14" t="s">
        <v>52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6">
        <v>134052.72</v>
      </c>
      <c r="J62" s="12">
        <v>0</v>
      </c>
      <c r="K62" s="12">
        <v>0</v>
      </c>
      <c r="L62" s="12"/>
      <c r="M62" s="12"/>
      <c r="N62" s="12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9">
        <f>I62</f>
        <v>134052.72</v>
      </c>
    </row>
    <row r="63" spans="2:20" x14ac:dyDescent="0.25">
      <c r="B63" s="10" t="s">
        <v>53</v>
      </c>
      <c r="C63" s="15"/>
      <c r="D63" s="15"/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2"/>
      <c r="K63" s="12"/>
      <c r="L63" s="12"/>
      <c r="M63" s="12"/>
      <c r="N63" s="12"/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8"/>
    </row>
    <row r="64" spans="2:20" x14ac:dyDescent="0.25">
      <c r="B64" s="14" t="s">
        <v>54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2">
        <v>0</v>
      </c>
      <c r="K64" s="12">
        <v>0</v>
      </c>
      <c r="L64" s="12"/>
      <c r="M64" s="12"/>
      <c r="N64" s="12"/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8"/>
    </row>
    <row r="65" spans="2:20" x14ac:dyDescent="0.25">
      <c r="B65" s="14" t="s">
        <v>55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2">
        <v>0</v>
      </c>
      <c r="K65" s="12">
        <v>0</v>
      </c>
      <c r="L65" s="12"/>
      <c r="M65" s="12"/>
      <c r="N65" s="12"/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8"/>
    </row>
    <row r="66" spans="2:20" x14ac:dyDescent="0.25">
      <c r="B66" s="14" t="s">
        <v>56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2">
        <v>0</v>
      </c>
      <c r="K66" s="12">
        <v>0</v>
      </c>
      <c r="L66" s="12"/>
      <c r="M66" s="12"/>
      <c r="N66" s="12"/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8"/>
    </row>
    <row r="67" spans="2:20" x14ac:dyDescent="0.25">
      <c r="B67" s="14" t="s">
        <v>57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2">
        <v>0</v>
      </c>
      <c r="K67" s="12">
        <v>0</v>
      </c>
      <c r="L67" s="12"/>
      <c r="M67" s="12"/>
      <c r="N67" s="12"/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8"/>
    </row>
    <row r="68" spans="2:20" x14ac:dyDescent="0.25">
      <c r="B68" s="10" t="s">
        <v>58</v>
      </c>
      <c r="C68" s="15"/>
      <c r="D68" s="15"/>
      <c r="E68" s="15"/>
      <c r="F68" s="15">
        <v>0</v>
      </c>
      <c r="G68" s="15">
        <v>0</v>
      </c>
      <c r="H68" s="15">
        <v>0</v>
      </c>
      <c r="I68" s="15"/>
      <c r="J68" s="12"/>
      <c r="K68" s="12"/>
      <c r="L68" s="12"/>
      <c r="M68" s="12"/>
      <c r="N68" s="12"/>
      <c r="O68" s="15"/>
      <c r="P68" s="15"/>
      <c r="Q68" s="15"/>
      <c r="R68" s="15"/>
      <c r="S68" s="15"/>
      <c r="T68" s="18"/>
    </row>
    <row r="69" spans="2:20" x14ac:dyDescent="0.25">
      <c r="B69" s="14" t="s">
        <v>59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2">
        <v>0</v>
      </c>
      <c r="K69" s="12">
        <v>0</v>
      </c>
      <c r="L69" s="12"/>
      <c r="M69" s="12"/>
      <c r="N69" s="12"/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8"/>
    </row>
    <row r="70" spans="2:20" x14ac:dyDescent="0.25">
      <c r="B70" s="14" t="s">
        <v>60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2">
        <v>0</v>
      </c>
      <c r="K70" s="12">
        <v>0</v>
      </c>
      <c r="L70" s="12"/>
      <c r="M70" s="12"/>
      <c r="N70" s="12"/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8"/>
    </row>
    <row r="71" spans="2:20" x14ac:dyDescent="0.25">
      <c r="B71" s="10" t="s">
        <v>61</v>
      </c>
      <c r="C71" s="17"/>
      <c r="D71" s="17"/>
      <c r="E71" s="17"/>
      <c r="F71" s="17">
        <v>0</v>
      </c>
      <c r="G71" s="17">
        <v>0</v>
      </c>
      <c r="H71" s="17">
        <v>0</v>
      </c>
      <c r="I71" s="17"/>
      <c r="J71" s="12"/>
      <c r="K71" s="12"/>
      <c r="L71" s="12"/>
      <c r="M71" s="12"/>
      <c r="N71" s="12"/>
      <c r="O71" s="17"/>
      <c r="P71" s="17"/>
      <c r="Q71" s="17"/>
      <c r="R71" s="17"/>
      <c r="S71" s="17"/>
      <c r="T71" s="18"/>
    </row>
    <row r="72" spans="2:20" x14ac:dyDescent="0.25">
      <c r="B72" s="14" t="s">
        <v>62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2"/>
      <c r="K72" s="12"/>
      <c r="L72" s="12"/>
      <c r="M72" s="12"/>
      <c r="N72" s="12"/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8"/>
    </row>
    <row r="73" spans="2:20" x14ac:dyDescent="0.25">
      <c r="B73" s="14" t="s">
        <v>63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2"/>
      <c r="K73" s="12"/>
      <c r="L73" s="12"/>
      <c r="M73" s="12"/>
      <c r="N73" s="12"/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8"/>
    </row>
    <row r="74" spans="2:20" x14ac:dyDescent="0.25">
      <c r="B74" s="14" t="s">
        <v>64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2"/>
      <c r="K74" s="12"/>
      <c r="L74" s="12"/>
      <c r="M74" s="12"/>
      <c r="N74" s="12"/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8"/>
    </row>
    <row r="75" spans="2:20" x14ac:dyDescent="0.25">
      <c r="B75" s="6" t="s">
        <v>67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2"/>
      <c r="K75" s="12"/>
      <c r="L75" s="12"/>
      <c r="M75" s="12"/>
      <c r="N75" s="12"/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8"/>
    </row>
    <row r="76" spans="2:20" x14ac:dyDescent="0.25">
      <c r="B76" s="10" t="s">
        <v>68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2"/>
      <c r="K76" s="12"/>
      <c r="L76" s="12"/>
      <c r="M76" s="12"/>
      <c r="N76" s="12"/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8"/>
    </row>
    <row r="77" spans="2:20" x14ac:dyDescent="0.25">
      <c r="B77" s="14" t="s">
        <v>69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2">
        <v>0</v>
      </c>
      <c r="K77" s="12">
        <v>0</v>
      </c>
      <c r="L77" s="12"/>
      <c r="M77" s="12"/>
      <c r="N77" s="12"/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8"/>
    </row>
    <row r="78" spans="2:20" x14ac:dyDescent="0.25">
      <c r="B78" s="14" t="s">
        <v>70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2">
        <v>0</v>
      </c>
      <c r="K78" s="12">
        <v>0</v>
      </c>
      <c r="L78" s="12"/>
      <c r="M78" s="12"/>
      <c r="N78" s="12"/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8"/>
    </row>
    <row r="79" spans="2:20" x14ac:dyDescent="0.25">
      <c r="B79" s="10" t="s">
        <v>71</v>
      </c>
      <c r="C79" s="15"/>
      <c r="D79" s="15"/>
      <c r="E79" s="15"/>
      <c r="F79" s="15">
        <v>0</v>
      </c>
      <c r="G79" s="15">
        <v>0</v>
      </c>
      <c r="H79" s="15">
        <v>0</v>
      </c>
      <c r="I79" s="15"/>
      <c r="J79" s="12"/>
      <c r="K79" s="12"/>
      <c r="L79" s="12"/>
      <c r="M79" s="12"/>
      <c r="N79" s="12"/>
      <c r="O79" s="15"/>
      <c r="P79" s="15"/>
      <c r="Q79" s="15"/>
      <c r="R79" s="15"/>
      <c r="S79" s="15"/>
      <c r="T79" s="18"/>
    </row>
    <row r="80" spans="2:20" x14ac:dyDescent="0.25">
      <c r="B80" s="14" t="s">
        <v>72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2">
        <v>0</v>
      </c>
      <c r="K80" s="12">
        <v>0</v>
      </c>
      <c r="L80" s="12"/>
      <c r="M80" s="12"/>
      <c r="N80" s="12"/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8"/>
    </row>
    <row r="81" spans="1:20" x14ac:dyDescent="0.25">
      <c r="B81" s="14" t="s">
        <v>73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2">
        <v>0</v>
      </c>
      <c r="K81" s="12">
        <v>0</v>
      </c>
      <c r="L81" s="12"/>
      <c r="M81" s="12"/>
      <c r="N81" s="12"/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8"/>
    </row>
    <row r="82" spans="1:20" x14ac:dyDescent="0.25">
      <c r="B82" s="10" t="s">
        <v>74</v>
      </c>
      <c r="C82" s="15"/>
      <c r="D82" s="15"/>
      <c r="E82" s="15"/>
      <c r="F82" s="15">
        <v>0</v>
      </c>
      <c r="G82" s="15">
        <v>0</v>
      </c>
      <c r="H82" s="15">
        <v>0</v>
      </c>
      <c r="I82" s="15"/>
      <c r="J82" s="12"/>
      <c r="K82" s="12"/>
      <c r="L82" s="12"/>
      <c r="M82" s="12"/>
      <c r="N82" s="12"/>
      <c r="O82" s="15"/>
      <c r="P82" s="15"/>
      <c r="Q82" s="15"/>
      <c r="R82" s="15"/>
      <c r="S82" s="15"/>
      <c r="T82" s="18"/>
    </row>
    <row r="83" spans="1:20" x14ac:dyDescent="0.25">
      <c r="B83" s="14" t="s">
        <v>75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2">
        <v>0</v>
      </c>
      <c r="K83" s="12">
        <v>0</v>
      </c>
      <c r="L83" s="12"/>
      <c r="M83" s="12"/>
      <c r="N83" s="12"/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8"/>
    </row>
    <row r="84" spans="1:20" s="24" customFormat="1" ht="19.5" customHeight="1" x14ac:dyDescent="0.25">
      <c r="B84" s="25" t="s">
        <v>65</v>
      </c>
      <c r="C84" s="26">
        <f>C12+C13+C16+C20</f>
        <v>2085172.25</v>
      </c>
      <c r="D84" s="26">
        <f>D12+D13+D16+D18+D20+D23+D25</f>
        <v>2627360.67</v>
      </c>
      <c r="E84" s="26">
        <f>E12+E13+E16+E18+E20+E23+E25</f>
        <v>2929093.63</v>
      </c>
      <c r="F84" s="26">
        <f>F12+F13+F16+F18+F20+F23+F24+F28+F30+F34+F36</f>
        <v>3376225.7099999995</v>
      </c>
      <c r="G84" s="26">
        <f>G12+G13+G16+G18+G20+G23+G25+G36</f>
        <v>3428629.1300000004</v>
      </c>
      <c r="H84" s="26">
        <f>H12+H13+H16+H18+H20+H23+H24+H25+H30+H36</f>
        <v>4065346.17</v>
      </c>
      <c r="I84" s="26">
        <f>I12+I13+I16+I18+I20+I23+I24+I33+I34+I62</f>
        <v>3827364.92</v>
      </c>
      <c r="J84" s="27"/>
      <c r="K84" s="27"/>
      <c r="L84" s="28"/>
      <c r="M84" s="27"/>
      <c r="N84" s="27"/>
      <c r="O84" s="26">
        <f>O10</f>
        <v>3610055.9600000004</v>
      </c>
      <c r="P84" s="26">
        <v>0</v>
      </c>
      <c r="Q84" s="26">
        <v>0</v>
      </c>
      <c r="R84" s="26">
        <v>0</v>
      </c>
      <c r="S84" s="26">
        <v>0</v>
      </c>
      <c r="T84" s="29">
        <f>T12+T13+T16+T18+T20+T23+T24+T25+T28+T30+T33+T34+T36+T62</f>
        <v>25949248.439999994</v>
      </c>
    </row>
    <row r="85" spans="1:20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</row>
    <row r="86" spans="1:20" x14ac:dyDescent="0.25">
      <c r="B86" s="20" t="s">
        <v>93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20" ht="22.5" customHeight="1" x14ac:dyDescent="0.25">
      <c r="A87" s="2"/>
      <c r="B87" s="21" t="s">
        <v>96</v>
      </c>
      <c r="C87" s="12"/>
      <c r="D87" s="12"/>
      <c r="E87" s="30" t="s">
        <v>99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20" ht="33.75" customHeight="1" x14ac:dyDescent="0.25">
      <c r="B88" s="22" t="s">
        <v>97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</row>
    <row r="89" spans="1:20" ht="59.25" customHeight="1" thickBot="1" x14ac:dyDescent="0.3">
      <c r="A89" s="2"/>
      <c r="B89" s="23" t="s">
        <v>98</v>
      </c>
      <c r="C89" s="12"/>
      <c r="D89" s="20" t="s">
        <v>101</v>
      </c>
      <c r="E89" s="12"/>
      <c r="F89" s="42" t="s">
        <v>100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</row>
    <row r="90" spans="1:20" x14ac:dyDescent="0.25">
      <c r="D90" s="40" t="s">
        <v>102</v>
      </c>
      <c r="F90" s="41" t="s">
        <v>103</v>
      </c>
    </row>
  </sheetData>
  <mergeCells count="5">
    <mergeCell ref="B4:T4"/>
    <mergeCell ref="B5:T5"/>
    <mergeCell ref="B6:T6"/>
    <mergeCell ref="B7:T7"/>
    <mergeCell ref="B3:T3"/>
  </mergeCells>
  <pageMargins left="0.70866141732283461" right="0.70866141732283461" top="0.74803149606299213" bottom="0.74803149606299213" header="0.31496062992125984" footer="0.31496062992125984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DE9F15-69FB-45BB-8E17-7CF453CFC9BF}"/>
</file>

<file path=customXml/itemProps2.xml><?xml version="1.0" encoding="utf-8"?>
<ds:datastoreItem xmlns:ds="http://schemas.openxmlformats.org/officeDocument/2006/customXml" ds:itemID="{30E48D63-0170-41C0-8796-C6DDD53235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2022-09-12T14:51:26Z</cp:lastPrinted>
  <dcterms:created xsi:type="dcterms:W3CDTF">2021-07-29T18:58:50Z</dcterms:created>
  <dcterms:modified xsi:type="dcterms:W3CDTF">2022-09-12T15:02:59Z</dcterms:modified>
</cp:coreProperties>
</file>