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l PV\OneDrive\Escritorio\OAI CPMSP\PORTAL DIC\"/>
    </mc:Choice>
  </mc:AlternateContent>
  <xr:revisionPtr revIDLastSave="0" documentId="13_ncr:1_{062E6D45-6B85-49DD-97FB-5B9857C5A167}" xr6:coauthVersionLast="47" xr6:coauthVersionMax="47" xr10:uidLastSave="{00000000-0000-0000-0000-000000000000}"/>
  <bookViews>
    <workbookView xWindow="-120" yWindow="-120" windowWidth="20730" windowHeight="11160" xr2:uid="{784E5D24-0E0A-4A1C-AEDB-8C414D77F257}"/>
  </bookViews>
  <sheets>
    <sheet name="Diciembre 2021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4" i="3" l="1"/>
  <c r="S64" i="3"/>
  <c r="S10" i="3"/>
  <c r="S84" i="3" s="1"/>
  <c r="S27" i="3"/>
  <c r="S53" i="3"/>
  <c r="Q84" i="3"/>
  <c r="P84" i="3"/>
  <c r="O84" i="3" l="1"/>
  <c r="N84" i="3"/>
  <c r="G17" i="3"/>
  <c r="E11" i="3"/>
  <c r="D11" i="3"/>
  <c r="C11" i="3"/>
  <c r="B11" i="3"/>
  <c r="G84" i="3" l="1"/>
  <c r="S17" i="3"/>
  <c r="S11" i="3"/>
</calcChain>
</file>

<file path=xl/sharedStrings.xml><?xml version="1.0" encoding="utf-8"?>
<sst xmlns="http://schemas.openxmlformats.org/spreadsheetml/2006/main" count="99" uniqueCount="96">
  <si>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</si>
  <si>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</si>
  <si>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</si>
  <si>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</si>
  <si>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</si>
  <si>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</si>
  <si>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</si>
  <si>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</si>
  <si>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</si>
  <si>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</si>
  <si>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</si>
  <si>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</si>
  <si>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</si>
  <si>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</si>
  <si>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</si>
  <si>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</si>
  <si>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</si>
  <si>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</si>
  <si>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</si>
  <si>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</si>
  <si>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</si>
  <si>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</si>
  <si>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</si>
  <si>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</si>
  <si>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</si>
  <si>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</si>
  <si>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</si>
  <si>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</si>
  <si>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</si>
  <si>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</si>
  <si>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</si>
  <si>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</si>
  <si>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</si>
  <si>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</si>
  <si>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</si>
  <si>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</si>
  <si>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</si>
  <si>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</si>
  <si>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</si>
  <si>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</si>
  <si>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</si>
  <si>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</si>
  <si>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</si>
  <si>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</si>
  <si>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</si>
  <si>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</si>
  <si>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</si>
  <si>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</si>
  <si>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</si>
  <si>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</si>
  <si>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</si>
  <si>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</si>
  <si>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</si>
  <si>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</si>
  <si>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</si>
  <si>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</si>
  <si>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</si>
  <si>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</si>
  <si>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</si>
  <si>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</si>
  <si>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</si>
  <si>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</si>
  <si>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</si>
  <si>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</si>
  <si>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</si>
  <si>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</si>
  <si>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</si>
  <si>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</si>
  <si>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</si>
  <si>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</si>
  <si>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</si>
  <si>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</si>
  <si>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</si>
  <si>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</si>
  <si>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</si>
  <si>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</si>
  <si>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</si>
  <si>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</si>
  <si>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</si>
  <si>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</si>
  <si>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</si>
  <si>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</si>
  <si>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</si>
  <si>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</si>
  <si>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</si>
  <si>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</si>
  <si>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</si>
  <si>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</si>
  <si>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</si>
  <si>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</si>
  <si>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Comision Presidencial para la Modernizacion y Seguridad Portuaria</t>
  </si>
  <si>
    <t>Ministerio de Obras Publicas y Comunicaciones</t>
  </si>
  <si>
    <t>En RD$ 54,864,887.00</t>
  </si>
  <si>
    <t>152,122.85</t>
  </si>
  <si>
    <t>Agosto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</si>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</sst>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* #,##0.0_);_(* \(#,##0.0\);_(* &quot;-&quot;??_);_(@_)"/>
    <numFmt numFmtId="165" formatCode="_(&quot;$&quot;* #,##0.0_);_(&quot;$&quot;* \(#,##0.0\);_(&quot;$&quot;* &quot;-&quot;??_);_(@_)"/>
    <numFmt numFmtId="166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164" fontId="3" fillId="0" borderId="1" xfId="0" applyNumberFormat="1" applyFont="1" applyBorder="1"/>
    <xf numFmtId="164" fontId="3" fillId="2" borderId="2" xfId="0" applyNumberFormat="1" applyFont="1" applyFill="1" applyBorder="1"/>
    <xf numFmtId="0" fontId="0" fillId="0" borderId="6" xfId="0" applyBorder="1"/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4" borderId="0" xfId="0" applyFill="1"/>
    <xf numFmtId="164" fontId="3" fillId="5" borderId="2" xfId="0" applyNumberFormat="1" applyFont="1" applyFill="1" applyBorder="1"/>
    <xf numFmtId="164" fontId="3" fillId="0" borderId="1" xfId="0" applyNumberFormat="1" applyFont="1" applyFill="1" applyBorder="1"/>
    <xf numFmtId="0" fontId="0" fillId="0" borderId="0" xfId="0" applyFill="1"/>
    <xf numFmtId="164" fontId="3" fillId="0" borderId="2" xfId="0" applyNumberFormat="1" applyFont="1" applyFill="1" applyBorder="1"/>
    <xf numFmtId="44" fontId="3" fillId="0" borderId="7" xfId="1" applyFont="1" applyBorder="1"/>
    <xf numFmtId="44" fontId="3" fillId="0" borderId="0" xfId="1" applyFont="1"/>
    <xf numFmtId="44" fontId="0" fillId="0" borderId="0" xfId="1" applyFont="1"/>
    <xf numFmtId="44" fontId="0" fillId="0" borderId="0" xfId="1" applyFont="1" applyFill="1"/>
    <xf numFmtId="44" fontId="0" fillId="4" borderId="0" xfId="0" applyNumberFormat="1" applyFill="1"/>
    <xf numFmtId="165" fontId="0" fillId="0" borderId="0" xfId="1" applyNumberFormat="1" applyFont="1"/>
    <xf numFmtId="44" fontId="3" fillId="3" borderId="0" xfId="1" applyFont="1" applyFill="1"/>
    <xf numFmtId="4" fontId="3" fillId="0" borderId="0" xfId="0" applyNumberFormat="1" applyFont="1"/>
    <xf numFmtId="4" fontId="3" fillId="0" borderId="8" xfId="0" applyNumberFormat="1" applyFont="1" applyBorder="1"/>
    <xf numFmtId="0" fontId="0" fillId="0" borderId="0" xfId="0" applyAlignment="1">
      <alignment horizontal="right"/>
    </xf>
    <xf numFmtId="44" fontId="0" fillId="0" borderId="0" xfId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4" fontId="3" fillId="0" borderId="0" xfId="1" applyFont="1" applyAlignment="1">
      <alignment horizontal="right"/>
    </xf>
    <xf numFmtId="166" fontId="3" fillId="4" borderId="1" xfId="0" applyNumberFormat="1" applyFont="1" applyFill="1" applyBorder="1"/>
    <xf numFmtId="44" fontId="1" fillId="0" borderId="0" xfId="1" applyFont="1" applyAlignment="1">
      <alignment horizontal="right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44" fontId="8" fillId="0" borderId="0" xfId="1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9" fillId="0" borderId="0" xfId="0" applyFont="1"/>
    <xf numFmtId="0" fontId="10" fillId="2" borderId="3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wrapText="1" indent="2"/>
    </xf>
    <xf numFmtId="0" fontId="11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left" indent="2"/>
    </xf>
    <xf numFmtId="0" fontId="10" fillId="2" borderId="2" xfId="0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1200150</xdr:colOff>
      <xdr:row>2</xdr:row>
      <xdr:rowOff>68036</xdr:rowOff>
    </xdr:from>
    <xdr:to>
      <xdr:col>17</xdr:col>
      <xdr:colOff>70755</xdr:colOff>
      <xdr:row>7</xdr:row>
      <xdr:rowOff>400050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E0BB77-02C7-4F53-824D-1B047275FC3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15" t="13444" r="12660" b="7964"/>
        <a:stretch/>
      </xdr:blipFill>
      <xdr:spPr bwMode="auto">
        <a:xfrm>
          <a:off x="18516600" y="449036"/>
          <a:ext cx="4637313" cy="158931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3486150</xdr:colOff>
      <xdr:row>0</xdr:row>
      <xdr:rowOff>187778</xdr:rowOff>
    </xdr:from>
    <xdr:to>
      <xdr:col>1</xdr:col>
      <xdr:colOff>1085850</xdr:colOff>
      <xdr:row>7</xdr:row>
      <xdr:rowOff>476250</xdr:rowOff>
    </xdr:to>
    <xdr:pic>
      <xdr:nvPicPr>
        <xdr:cNvPr id="5" name="Imagen 4" descr="Ministerio de Obras Públicas y Comunicaciones - YouTube">
          <a:extLst>
            <a:ext uri="{FF2B5EF4-FFF2-40B4-BE49-F238E27FC236}">
              <a16:creationId xmlns:a16="http://schemas.microsoft.com/office/drawing/2014/main" id="{F32E22E6-35F4-4F03-8A1B-8F533C2BC5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40" t="17080" r="7989" b="20386"/>
        <a:stretch/>
      </xdr:blipFill>
      <xdr:spPr bwMode="auto">
        <a:xfrm>
          <a:off x="5010150" y="187778"/>
          <a:ext cx="4381500" cy="1926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sheetPr>
    <pageSetUpPr fitToPage="1"/>
  </sheetPr>
  <dimension ref="A3:T84"/>
  <sheetViews>
    <sheetView showGridLines="0" tabSelected="1" zoomScale="70" zoomScaleNormal="70" zoomScaleSheetLayoutView="100" workbookViewId="0">
      <selection activeCell="R89" sqref="R89"/>
    </sheetView>
  </sheetViews>
  <sheetFormatPr baseColWidth="10" defaultColWidth="11.42578125" defaultRowHeight="15" x14ac:dyDescent="0.25"/>
  <cols>
    <col min="1" max="1" width="101.5703125" style="36" customWidth="1"/>
    <col min="2" max="2" width="19.42578125" customWidth="1"/>
    <col min="3" max="4" width="20.5703125" customWidth="1"/>
    <col min="5" max="5" width="22.42578125" customWidth="1"/>
    <col min="6" max="6" width="20.42578125" bestFit="1" customWidth="1"/>
    <col min="7" max="8" width="19.7109375" bestFit="1" customWidth="1"/>
    <col min="9" max="9" width="0" hidden="1" customWidth="1"/>
    <col min="10" max="10" width="14.42578125" hidden="1" customWidth="1"/>
    <col min="11" max="11" width="8.42578125" style="9" hidden="1" customWidth="1"/>
    <col min="12" max="12" width="9.42578125" hidden="1" customWidth="1"/>
    <col min="13" max="13" width="22" hidden="1" customWidth="1"/>
    <col min="14" max="14" width="19.7109375" customWidth="1"/>
    <col min="15" max="15" width="24.42578125" customWidth="1"/>
    <col min="16" max="16" width="21.5703125" customWidth="1"/>
    <col min="17" max="17" width="20.5703125" customWidth="1"/>
    <col min="18" max="18" width="23.28515625" customWidth="1"/>
    <col min="19" max="19" width="22.140625" customWidth="1"/>
  </cols>
  <sheetData>
    <row r="3" spans="1:20" ht="28.5" customHeight="1" x14ac:dyDescent="0.25">
      <c r="A3" s="34" t="s">
        <v>91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0" ht="21" customHeight="1" x14ac:dyDescent="0.25">
      <c r="A4" s="27" t="s">
        <v>90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20" ht="15.75" x14ac:dyDescent="0.25">
      <c r="A5" s="29">
        <v>2021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20" ht="15.75" customHeight="1" x14ac:dyDescent="0.25">
      <c r="A6" s="31" t="s">
        <v>89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20" ht="15.75" customHeight="1" x14ac:dyDescent="0.25">
      <c r="A7" s="33" t="s">
        <v>92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20" ht="63" customHeight="1" x14ac:dyDescent="0.25"/>
    <row r="9" spans="1:20" ht="23.25" customHeight="1" x14ac:dyDescent="0.25">
      <c r="A9" s="37" t="s">
        <v>66</v>
      </c>
      <c r="B9" s="4" t="s">
        <v>77</v>
      </c>
      <c r="C9" s="4" t="s">
        <v>78</v>
      </c>
      <c r="D9" s="4" t="s">
        <v>79</v>
      </c>
      <c r="E9" s="4" t="s">
        <v>80</v>
      </c>
      <c r="F9" s="5" t="s">
        <v>81</v>
      </c>
      <c r="G9" s="4" t="s">
        <v>82</v>
      </c>
      <c r="H9" s="5" t="s">
        <v>83</v>
      </c>
      <c r="I9" s="4" t="s">
        <v>84</v>
      </c>
      <c r="J9" s="4" t="s">
        <v>85</v>
      </c>
      <c r="K9" s="4" t="s">
        <v>86</v>
      </c>
      <c r="L9" s="4" t="s">
        <v>87</v>
      </c>
      <c r="M9" s="5" t="s">
        <v>88</v>
      </c>
      <c r="N9" s="5" t="s">
        <v>94</v>
      </c>
      <c r="O9" s="5" t="s">
        <v>85</v>
      </c>
      <c r="P9" s="5" t="s">
        <v>86</v>
      </c>
      <c r="Q9" s="5" t="s">
        <v>95</v>
      </c>
      <c r="R9" s="5" t="s">
        <v>88</v>
      </c>
      <c r="S9" s="4" t="s">
        <v>76</v>
      </c>
    </row>
    <row r="10" spans="1:20" x14ac:dyDescent="0.25">
      <c r="A10" s="38" t="s">
        <v>0</v>
      </c>
      <c r="B10" s="11">
        <v>1143967.3600000001</v>
      </c>
      <c r="C10" s="11">
        <v>1183209.96</v>
      </c>
      <c r="D10" s="11">
        <v>2478870.39</v>
      </c>
      <c r="E10" s="11">
        <v>2547794.58</v>
      </c>
      <c r="F10" s="11">
        <v>1604288.9</v>
      </c>
      <c r="G10" s="11">
        <v>2352195.7799999998</v>
      </c>
      <c r="H10" s="11">
        <v>1969983.29</v>
      </c>
      <c r="I10" s="1"/>
      <c r="J10" s="1"/>
      <c r="K10" s="8"/>
      <c r="L10" s="1"/>
      <c r="M10" s="1"/>
      <c r="N10" s="19">
        <v>1701726.69</v>
      </c>
      <c r="O10" s="19">
        <v>2407896.04</v>
      </c>
      <c r="P10" s="19">
        <v>2986910.08</v>
      </c>
      <c r="Q10" s="19">
        <v>3113221.46</v>
      </c>
      <c r="R10" s="19">
        <v>18786659.969999999</v>
      </c>
      <c r="S10" s="25">
        <f>+B10+C10+D10+E10+F10+G10+H10+N10+O10+P10+Q10+R10</f>
        <v>42276724.5</v>
      </c>
    </row>
    <row r="11" spans="1:20" x14ac:dyDescent="0.25">
      <c r="A11" s="39" t="s">
        <v>1</v>
      </c>
      <c r="B11" s="12">
        <f>+B12+B13+B16</f>
        <v>1143967.3599999999</v>
      </c>
      <c r="C11" s="12">
        <f>+C12+C13+C16</f>
        <v>1183209.96</v>
      </c>
      <c r="D11" s="12">
        <f>+D12+D13+D16</f>
        <v>1718709.6</v>
      </c>
      <c r="E11" s="12">
        <f>+E12+E13+E16</f>
        <v>1563895.84</v>
      </c>
      <c r="F11" s="12">
        <v>1370745.28</v>
      </c>
      <c r="G11" s="12">
        <v>1305942.72</v>
      </c>
      <c r="H11" s="12">
        <v>1293723.02</v>
      </c>
      <c r="N11" s="18">
        <v>1335622.8500000001</v>
      </c>
      <c r="O11" s="18">
        <v>1958960.74</v>
      </c>
      <c r="P11" s="24">
        <v>1948631.3</v>
      </c>
      <c r="Q11" s="24">
        <v>1948631.3</v>
      </c>
      <c r="R11" s="24">
        <v>4944381.3099999996</v>
      </c>
      <c r="S11" s="15">
        <f>+D11+E11+F11+G11+H11+N11+O11+P11+Q11+R11</f>
        <v>19389243.960000001</v>
      </c>
    </row>
    <row r="12" spans="1:20" x14ac:dyDescent="0.25">
      <c r="A12" s="40" t="s">
        <v>2</v>
      </c>
      <c r="B12" s="13">
        <v>899000</v>
      </c>
      <c r="C12" s="13">
        <v>933000</v>
      </c>
      <c r="D12" s="13">
        <v>1425500</v>
      </c>
      <c r="E12" s="13">
        <v>1255500</v>
      </c>
      <c r="F12" s="13">
        <v>1079000</v>
      </c>
      <c r="G12" s="13">
        <v>1022500</v>
      </c>
      <c r="H12" s="13">
        <v>929500</v>
      </c>
      <c r="I12" s="13">
        <v>929500</v>
      </c>
      <c r="J12" s="13">
        <v>929500</v>
      </c>
      <c r="K12" s="13">
        <v>929500</v>
      </c>
      <c r="L12" s="13">
        <v>929500</v>
      </c>
      <c r="M12" s="13">
        <v>929500</v>
      </c>
      <c r="N12" s="22">
        <v>1004500</v>
      </c>
      <c r="O12" s="21">
        <v>1092000</v>
      </c>
      <c r="P12" s="21">
        <v>1537000</v>
      </c>
      <c r="Q12" s="26">
        <v>1537000</v>
      </c>
      <c r="R12" s="21">
        <v>1537000</v>
      </c>
      <c r="S12" s="15"/>
    </row>
    <row r="13" spans="1:20" x14ac:dyDescent="0.25">
      <c r="A13" s="40" t="s">
        <v>3</v>
      </c>
      <c r="B13" s="13">
        <v>109000</v>
      </c>
      <c r="C13" s="13">
        <v>109000</v>
      </c>
      <c r="D13" s="13">
        <v>109000</v>
      </c>
      <c r="E13" s="13">
        <v>119000</v>
      </c>
      <c r="F13" s="13">
        <v>129000</v>
      </c>
      <c r="G13" s="13">
        <v>129000</v>
      </c>
      <c r="H13" s="13">
        <v>224000</v>
      </c>
      <c r="N13" s="22">
        <v>179000</v>
      </c>
      <c r="O13" s="21">
        <v>179000</v>
      </c>
      <c r="P13" s="21">
        <v>179000</v>
      </c>
      <c r="Q13" s="26">
        <v>179000</v>
      </c>
      <c r="R13" s="21">
        <v>1895000</v>
      </c>
      <c r="S13" s="15"/>
    </row>
    <row r="14" spans="1:20" x14ac:dyDescent="0.25">
      <c r="A14" s="40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N14" s="21">
        <v>0</v>
      </c>
      <c r="O14" s="21">
        <v>0</v>
      </c>
      <c r="P14" s="21">
        <v>0</v>
      </c>
      <c r="Q14" s="26">
        <v>0</v>
      </c>
      <c r="R14" s="21">
        <v>0</v>
      </c>
      <c r="S14" s="15"/>
      <c r="T14" s="3"/>
    </row>
    <row r="15" spans="1:20" x14ac:dyDescent="0.25">
      <c r="A15" s="40" t="s">
        <v>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N15" s="21">
        <v>0</v>
      </c>
      <c r="O15" s="21">
        <v>523064.14</v>
      </c>
      <c r="P15" s="21">
        <v>0</v>
      </c>
      <c r="Q15" s="26">
        <v>0</v>
      </c>
      <c r="R15" s="21">
        <v>1279750.01</v>
      </c>
      <c r="S15" s="15"/>
    </row>
    <row r="16" spans="1:20" x14ac:dyDescent="0.25">
      <c r="A16" s="40" t="s">
        <v>6</v>
      </c>
      <c r="B16" s="13">
        <v>135967.35999999999</v>
      </c>
      <c r="C16" s="13">
        <v>141209.96</v>
      </c>
      <c r="D16" s="13">
        <v>184209.6</v>
      </c>
      <c r="E16" s="13">
        <v>189395.84</v>
      </c>
      <c r="F16" s="13">
        <v>162745.28</v>
      </c>
      <c r="G16" s="13">
        <v>154442.72</v>
      </c>
      <c r="H16" s="13">
        <v>140223.01999999999</v>
      </c>
      <c r="N16" s="20" t="s">
        <v>93</v>
      </c>
      <c r="O16" s="21">
        <v>164896.6</v>
      </c>
      <c r="P16" s="21">
        <v>232631.3</v>
      </c>
      <c r="Q16" s="26">
        <v>232631.3</v>
      </c>
      <c r="R16" s="21">
        <v>232631.3</v>
      </c>
      <c r="S16" s="15"/>
    </row>
    <row r="17" spans="1:19" x14ac:dyDescent="0.25">
      <c r="A17" s="39" t="s">
        <v>7</v>
      </c>
      <c r="B17" s="13">
        <v>0</v>
      </c>
      <c r="C17" s="13">
        <v>0</v>
      </c>
      <c r="D17" s="12">
        <v>769160.79</v>
      </c>
      <c r="E17" s="12">
        <v>338191.14</v>
      </c>
      <c r="F17" s="12">
        <v>233543.62</v>
      </c>
      <c r="G17" s="12">
        <f>+G18+G20+G23+G24+G25</f>
        <v>580754.30999999994</v>
      </c>
      <c r="H17" s="12">
        <v>672950.37</v>
      </c>
      <c r="N17" s="23">
        <v>366103.84</v>
      </c>
      <c r="O17" s="24">
        <v>448935.3</v>
      </c>
      <c r="P17" s="24">
        <v>495941.49</v>
      </c>
      <c r="Q17" s="24">
        <v>579073.36</v>
      </c>
      <c r="R17" s="24">
        <v>2377509.96</v>
      </c>
      <c r="S17" s="15">
        <f>+D17+E17+F17+G17+H17+N17+O17+P17+Q17+R17</f>
        <v>6862164.1800000006</v>
      </c>
    </row>
    <row r="18" spans="1:19" x14ac:dyDescent="0.25">
      <c r="A18" s="40" t="s">
        <v>8</v>
      </c>
      <c r="B18" s="13">
        <v>0</v>
      </c>
      <c r="C18" s="13">
        <v>0</v>
      </c>
      <c r="D18" s="13">
        <v>495160.79</v>
      </c>
      <c r="E18" s="13">
        <v>186491.14</v>
      </c>
      <c r="F18" s="14">
        <v>0</v>
      </c>
      <c r="G18" s="13">
        <v>387343.18</v>
      </c>
      <c r="H18" s="13">
        <v>91460.89</v>
      </c>
      <c r="N18" s="22">
        <v>194245.04</v>
      </c>
      <c r="O18" s="21">
        <v>136215.56</v>
      </c>
      <c r="P18" s="21">
        <v>127200.97</v>
      </c>
      <c r="Q18" s="26">
        <v>123073.36</v>
      </c>
      <c r="R18" s="21">
        <v>245974.15</v>
      </c>
      <c r="S18" s="6"/>
    </row>
    <row r="19" spans="1:19" x14ac:dyDescent="0.25">
      <c r="A19" s="40" t="s">
        <v>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N19" s="13">
        <v>0</v>
      </c>
      <c r="O19" s="21">
        <v>0</v>
      </c>
      <c r="P19" s="21">
        <v>0</v>
      </c>
      <c r="Q19" s="26">
        <v>0</v>
      </c>
      <c r="R19" s="21">
        <v>0</v>
      </c>
      <c r="S19" s="6"/>
    </row>
    <row r="20" spans="1:19" x14ac:dyDescent="0.25">
      <c r="A20" s="40" t="s">
        <v>10</v>
      </c>
      <c r="B20" s="14">
        <v>0</v>
      </c>
      <c r="C20" s="14">
        <v>0</v>
      </c>
      <c r="D20" s="13">
        <v>274000</v>
      </c>
      <c r="E20" s="13">
        <v>151700</v>
      </c>
      <c r="F20" s="13">
        <v>161700</v>
      </c>
      <c r="G20" s="13">
        <v>144100</v>
      </c>
      <c r="H20" s="13">
        <v>143900</v>
      </c>
      <c r="N20" s="22">
        <v>162750</v>
      </c>
      <c r="O20" s="21">
        <v>162600</v>
      </c>
      <c r="P20" s="21">
        <v>162900</v>
      </c>
      <c r="Q20" s="26">
        <v>156000</v>
      </c>
      <c r="R20" s="21">
        <v>320300</v>
      </c>
      <c r="S20" s="6"/>
    </row>
    <row r="21" spans="1:19" x14ac:dyDescent="0.25">
      <c r="A21" s="40" t="s">
        <v>11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N21" s="13">
        <v>0</v>
      </c>
      <c r="O21" s="21">
        <v>0</v>
      </c>
      <c r="P21" s="21">
        <v>0</v>
      </c>
      <c r="Q21" s="26">
        <v>0</v>
      </c>
      <c r="R21" s="21">
        <v>0</v>
      </c>
      <c r="S21" s="6"/>
    </row>
    <row r="22" spans="1:19" x14ac:dyDescent="0.25">
      <c r="A22" s="40" t="s">
        <v>12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N22" s="13">
        <v>0</v>
      </c>
      <c r="O22" s="21">
        <v>0</v>
      </c>
      <c r="P22" s="21">
        <v>0</v>
      </c>
      <c r="Q22" s="26">
        <v>0</v>
      </c>
      <c r="R22" s="21">
        <v>0</v>
      </c>
      <c r="S22" s="6"/>
    </row>
    <row r="23" spans="1:19" x14ac:dyDescent="0.25">
      <c r="A23" s="40" t="s">
        <v>13</v>
      </c>
      <c r="B23" s="14">
        <v>0</v>
      </c>
      <c r="C23" s="14">
        <v>0</v>
      </c>
      <c r="D23" s="14">
        <v>0</v>
      </c>
      <c r="E23" s="14">
        <v>0</v>
      </c>
      <c r="F23" s="13">
        <v>71843.62</v>
      </c>
      <c r="G23" s="13">
        <v>7076.57</v>
      </c>
      <c r="H23" s="13">
        <v>337726.08</v>
      </c>
      <c r="N23" s="22">
        <v>9108.7999999999993</v>
      </c>
      <c r="O23" s="21">
        <v>8519.74</v>
      </c>
      <c r="P23" s="21">
        <v>8674.32</v>
      </c>
      <c r="Q23" s="26">
        <v>0</v>
      </c>
      <c r="R23" s="21">
        <v>19119.099999999999</v>
      </c>
      <c r="S23" s="6"/>
    </row>
    <row r="24" spans="1:19" x14ac:dyDescent="0.25">
      <c r="A24" s="41" t="s">
        <v>14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3">
        <v>9194.56</v>
      </c>
      <c r="H24" s="13">
        <v>99863.4</v>
      </c>
      <c r="N24" s="13">
        <v>0</v>
      </c>
      <c r="O24" s="21">
        <v>0</v>
      </c>
      <c r="P24" s="21">
        <v>126366.2</v>
      </c>
      <c r="Q24" s="26">
        <v>0</v>
      </c>
      <c r="R24" s="21">
        <v>7099.99</v>
      </c>
      <c r="S24" s="6"/>
    </row>
    <row r="25" spans="1:19" x14ac:dyDescent="0.25">
      <c r="A25" s="40" t="s">
        <v>15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33040</v>
      </c>
      <c r="H25" s="13">
        <v>0</v>
      </c>
      <c r="N25" s="13">
        <v>0</v>
      </c>
      <c r="O25" s="21">
        <v>141600</v>
      </c>
      <c r="P25" s="21">
        <v>70800</v>
      </c>
      <c r="Q25" s="26">
        <v>300000</v>
      </c>
      <c r="R25" s="21">
        <v>1428612.7</v>
      </c>
      <c r="S25" s="6"/>
    </row>
    <row r="26" spans="1:19" x14ac:dyDescent="0.25">
      <c r="A26" s="40" t="s">
        <v>16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3">
        <v>0</v>
      </c>
      <c r="N26" s="13">
        <v>0</v>
      </c>
      <c r="O26" s="21">
        <v>0</v>
      </c>
      <c r="P26" s="21">
        <v>0</v>
      </c>
      <c r="Q26" s="26">
        <v>0</v>
      </c>
      <c r="R26" s="21">
        <v>187774.79</v>
      </c>
      <c r="S26" s="6"/>
    </row>
    <row r="27" spans="1:19" x14ac:dyDescent="0.25">
      <c r="A27" s="39" t="s">
        <v>17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2">
        <v>465498.75</v>
      </c>
      <c r="H27" s="12">
        <v>3309.9</v>
      </c>
      <c r="N27" s="13">
        <v>0</v>
      </c>
      <c r="O27" s="21">
        <v>0</v>
      </c>
      <c r="P27" s="24">
        <v>267341.86</v>
      </c>
      <c r="Q27" s="24">
        <v>585516.80000000005</v>
      </c>
      <c r="R27" s="24">
        <v>1114002.32</v>
      </c>
      <c r="S27" s="15">
        <f>+G27+H27+P27+Q27+R27</f>
        <v>2435669.63</v>
      </c>
    </row>
    <row r="28" spans="1:19" x14ac:dyDescent="0.25">
      <c r="A28" s="40" t="s">
        <v>18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3">
        <v>5447.79</v>
      </c>
      <c r="H28" s="13">
        <v>0</v>
      </c>
      <c r="N28" s="13">
        <v>0</v>
      </c>
      <c r="O28" s="21">
        <v>0</v>
      </c>
      <c r="P28" s="21">
        <v>77851.8</v>
      </c>
      <c r="Q28" s="26">
        <v>7516.8</v>
      </c>
      <c r="R28" s="21">
        <v>0</v>
      </c>
      <c r="S28" s="6"/>
    </row>
    <row r="29" spans="1:19" x14ac:dyDescent="0.25">
      <c r="A29" s="40" t="s">
        <v>19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3"/>
      <c r="H29" s="13">
        <v>0</v>
      </c>
      <c r="N29" s="13">
        <v>0</v>
      </c>
      <c r="O29" s="21">
        <v>0</v>
      </c>
      <c r="P29" s="21">
        <v>120360</v>
      </c>
      <c r="Q29" s="26">
        <v>0</v>
      </c>
      <c r="R29" s="21">
        <v>159583.01999999999</v>
      </c>
      <c r="S29" s="6"/>
    </row>
    <row r="30" spans="1:19" x14ac:dyDescent="0.25">
      <c r="A30" s="40" t="s">
        <v>20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3">
        <v>22589.57</v>
      </c>
      <c r="H30" s="13">
        <v>0</v>
      </c>
      <c r="N30" s="13">
        <v>0</v>
      </c>
      <c r="O30" s="21">
        <v>0</v>
      </c>
      <c r="P30" s="21"/>
      <c r="Q30" s="26">
        <v>0</v>
      </c>
      <c r="R30" s="21">
        <v>93864.22</v>
      </c>
      <c r="S30" s="6"/>
    </row>
    <row r="31" spans="1:19" x14ac:dyDescent="0.25">
      <c r="A31" s="40" t="s">
        <v>21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3"/>
      <c r="H31" s="13">
        <v>0</v>
      </c>
      <c r="N31" s="13">
        <v>0</v>
      </c>
      <c r="O31" s="21">
        <v>0</v>
      </c>
      <c r="P31" s="21">
        <v>0</v>
      </c>
      <c r="Q31" s="26">
        <v>0</v>
      </c>
      <c r="R31" s="21">
        <v>0</v>
      </c>
      <c r="S31" s="6"/>
    </row>
    <row r="32" spans="1:19" x14ac:dyDescent="0.25">
      <c r="A32" s="40" t="s">
        <v>22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3">
        <v>41421.68</v>
      </c>
      <c r="H32" s="13">
        <v>0</v>
      </c>
      <c r="N32" s="13">
        <v>0</v>
      </c>
      <c r="O32" s="21">
        <v>0</v>
      </c>
      <c r="P32" s="21">
        <v>55032.6</v>
      </c>
      <c r="Q32" s="26">
        <v>0</v>
      </c>
      <c r="R32" s="21">
        <v>0</v>
      </c>
      <c r="S32" s="6"/>
    </row>
    <row r="33" spans="1:19" x14ac:dyDescent="0.25">
      <c r="A33" s="40" t="s">
        <v>23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3"/>
      <c r="H33" s="13">
        <v>0</v>
      </c>
      <c r="N33" s="13">
        <v>0</v>
      </c>
      <c r="O33" s="21">
        <v>0</v>
      </c>
      <c r="P33" s="21">
        <v>0</v>
      </c>
      <c r="Q33" s="26">
        <v>0</v>
      </c>
      <c r="R33" s="21">
        <v>0</v>
      </c>
      <c r="S33" s="6"/>
    </row>
    <row r="34" spans="1:19" x14ac:dyDescent="0.25">
      <c r="A34" s="40" t="s">
        <v>24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3">
        <v>390000</v>
      </c>
      <c r="H34" s="13"/>
      <c r="N34" s="13">
        <v>0</v>
      </c>
      <c r="O34" s="21">
        <v>0</v>
      </c>
      <c r="P34" s="21">
        <v>0</v>
      </c>
      <c r="Q34" s="26">
        <v>578000</v>
      </c>
      <c r="R34" s="21">
        <v>682000</v>
      </c>
      <c r="S34" s="6"/>
    </row>
    <row r="35" spans="1:19" x14ac:dyDescent="0.25">
      <c r="A35" s="40" t="s">
        <v>25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3"/>
      <c r="H35" s="13">
        <v>0</v>
      </c>
      <c r="N35" s="13">
        <v>0</v>
      </c>
      <c r="O35" s="21">
        <v>0</v>
      </c>
      <c r="P35" s="21">
        <v>0</v>
      </c>
      <c r="Q35" s="26">
        <v>0</v>
      </c>
      <c r="R35" s="21">
        <v>0</v>
      </c>
      <c r="S35" s="6"/>
    </row>
    <row r="36" spans="1:19" x14ac:dyDescent="0.25">
      <c r="A36" s="40" t="s">
        <v>26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6">
        <v>6039.71</v>
      </c>
      <c r="H36" s="13">
        <v>0</v>
      </c>
      <c r="N36" s="13">
        <v>0</v>
      </c>
      <c r="O36" s="21">
        <v>0</v>
      </c>
      <c r="P36" s="21">
        <v>14097.46</v>
      </c>
      <c r="Q36" s="26">
        <v>0</v>
      </c>
      <c r="R36" s="21">
        <v>178555.08</v>
      </c>
      <c r="S36" s="6"/>
    </row>
    <row r="37" spans="1:19" x14ac:dyDescent="0.25">
      <c r="A37" s="39" t="s">
        <v>27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3">
        <v>0</v>
      </c>
      <c r="N37" s="13">
        <v>0</v>
      </c>
      <c r="O37" s="21">
        <v>0</v>
      </c>
      <c r="P37" s="21">
        <v>0</v>
      </c>
      <c r="Q37" s="26">
        <v>0</v>
      </c>
      <c r="R37" s="21">
        <v>0</v>
      </c>
      <c r="S37" s="6"/>
    </row>
    <row r="38" spans="1:19" x14ac:dyDescent="0.25">
      <c r="A38" s="40" t="s">
        <v>28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3">
        <v>0</v>
      </c>
      <c r="N38" s="13">
        <v>0</v>
      </c>
      <c r="O38" s="21">
        <v>0</v>
      </c>
      <c r="P38" s="21">
        <v>0</v>
      </c>
      <c r="Q38" s="26">
        <v>0</v>
      </c>
      <c r="R38" s="21">
        <v>0</v>
      </c>
      <c r="S38" s="6"/>
    </row>
    <row r="39" spans="1:19" x14ac:dyDescent="0.25">
      <c r="A39" s="40" t="s">
        <v>29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3">
        <v>0</v>
      </c>
      <c r="N39" s="13">
        <v>0</v>
      </c>
      <c r="O39" s="21">
        <v>0</v>
      </c>
      <c r="P39" s="21">
        <v>0</v>
      </c>
      <c r="Q39" s="26">
        <v>0</v>
      </c>
      <c r="R39" s="21">
        <v>0</v>
      </c>
      <c r="S39" s="6"/>
    </row>
    <row r="40" spans="1:19" x14ac:dyDescent="0.25">
      <c r="A40" s="40" t="s">
        <v>30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3">
        <v>0</v>
      </c>
      <c r="N40" s="13">
        <v>0</v>
      </c>
      <c r="O40" s="21">
        <v>0</v>
      </c>
      <c r="P40" s="21">
        <v>0</v>
      </c>
      <c r="Q40" s="26">
        <v>0</v>
      </c>
      <c r="R40" s="21">
        <v>0</v>
      </c>
      <c r="S40" s="6"/>
    </row>
    <row r="41" spans="1:19" x14ac:dyDescent="0.25">
      <c r="A41" s="40" t="s">
        <v>31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3">
        <v>0</v>
      </c>
      <c r="N41" s="13">
        <v>0</v>
      </c>
      <c r="O41" s="21">
        <v>0</v>
      </c>
      <c r="P41" s="21">
        <v>0</v>
      </c>
      <c r="Q41" s="26">
        <v>0</v>
      </c>
      <c r="R41" s="21">
        <v>0</v>
      </c>
      <c r="S41" s="6"/>
    </row>
    <row r="42" spans="1:19" x14ac:dyDescent="0.25">
      <c r="A42" s="40" t="s">
        <v>32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3">
        <v>0</v>
      </c>
      <c r="N42" s="13">
        <v>0</v>
      </c>
      <c r="O42" s="21">
        <v>0</v>
      </c>
      <c r="P42" s="21">
        <v>0</v>
      </c>
      <c r="Q42" s="26">
        <v>0</v>
      </c>
      <c r="R42" s="21">
        <v>0</v>
      </c>
      <c r="S42" s="6"/>
    </row>
    <row r="43" spans="1:19" x14ac:dyDescent="0.25">
      <c r="A43" s="40" t="s">
        <v>33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3">
        <v>0</v>
      </c>
      <c r="N43" s="13">
        <v>0</v>
      </c>
      <c r="O43" s="21">
        <v>0</v>
      </c>
      <c r="P43" s="21">
        <v>0</v>
      </c>
      <c r="Q43" s="26">
        <v>0</v>
      </c>
      <c r="R43" s="21">
        <v>0</v>
      </c>
      <c r="S43" s="6"/>
    </row>
    <row r="44" spans="1:19" x14ac:dyDescent="0.25">
      <c r="A44" s="40" t="s">
        <v>34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3">
        <v>0</v>
      </c>
      <c r="N44" s="13">
        <v>0</v>
      </c>
      <c r="O44" s="21">
        <v>0</v>
      </c>
      <c r="P44" s="21">
        <v>0</v>
      </c>
      <c r="Q44" s="26">
        <v>0</v>
      </c>
      <c r="R44" s="21">
        <v>0</v>
      </c>
      <c r="S44" s="6"/>
    </row>
    <row r="45" spans="1:19" x14ac:dyDescent="0.25">
      <c r="A45" s="40" t="s">
        <v>35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3">
        <v>0</v>
      </c>
      <c r="N45" s="13">
        <v>0</v>
      </c>
      <c r="O45" s="21">
        <v>0</v>
      </c>
      <c r="P45" s="21">
        <v>0</v>
      </c>
      <c r="Q45" s="26">
        <v>0</v>
      </c>
      <c r="R45" s="21">
        <v>0</v>
      </c>
      <c r="S45" s="6"/>
    </row>
    <row r="46" spans="1:19" x14ac:dyDescent="0.25">
      <c r="A46" s="39" t="s">
        <v>36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3">
        <v>0</v>
      </c>
      <c r="N46" s="13">
        <v>0</v>
      </c>
      <c r="O46" s="21">
        <v>0</v>
      </c>
      <c r="P46" s="21">
        <v>0</v>
      </c>
      <c r="Q46" s="26">
        <v>0</v>
      </c>
      <c r="R46" s="21">
        <v>0</v>
      </c>
      <c r="S46" s="6"/>
    </row>
    <row r="47" spans="1:19" x14ac:dyDescent="0.25">
      <c r="A47" s="40" t="s">
        <v>37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3">
        <v>0</v>
      </c>
      <c r="N47" s="13">
        <v>0</v>
      </c>
      <c r="O47" s="21">
        <v>0</v>
      </c>
      <c r="P47" s="21">
        <v>0</v>
      </c>
      <c r="Q47" s="26">
        <v>0</v>
      </c>
      <c r="R47" s="21">
        <v>0</v>
      </c>
      <c r="S47" s="6"/>
    </row>
    <row r="48" spans="1:19" x14ac:dyDescent="0.25">
      <c r="A48" s="40" t="s">
        <v>38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3">
        <v>0</v>
      </c>
      <c r="N48" s="13">
        <v>0</v>
      </c>
      <c r="O48" s="21">
        <v>0</v>
      </c>
      <c r="P48" s="21">
        <v>0</v>
      </c>
      <c r="Q48" s="26">
        <v>0</v>
      </c>
      <c r="R48" s="21">
        <v>0</v>
      </c>
      <c r="S48" s="6"/>
    </row>
    <row r="49" spans="1:19" x14ac:dyDescent="0.25">
      <c r="A49" s="40" t="s">
        <v>39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3">
        <v>0</v>
      </c>
      <c r="N49" s="13">
        <v>0</v>
      </c>
      <c r="O49" s="21">
        <v>0</v>
      </c>
      <c r="P49" s="21">
        <v>0</v>
      </c>
      <c r="Q49" s="26">
        <v>0</v>
      </c>
      <c r="R49" s="21">
        <v>0</v>
      </c>
      <c r="S49" s="6"/>
    </row>
    <row r="50" spans="1:19" x14ac:dyDescent="0.25">
      <c r="A50" s="40" t="s">
        <v>40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3">
        <v>0</v>
      </c>
      <c r="N50" s="13">
        <v>0</v>
      </c>
      <c r="O50" s="21">
        <v>0</v>
      </c>
      <c r="P50" s="21">
        <v>0</v>
      </c>
      <c r="Q50" s="26">
        <v>0</v>
      </c>
      <c r="R50" s="21">
        <v>0</v>
      </c>
      <c r="S50" s="6"/>
    </row>
    <row r="51" spans="1:19" x14ac:dyDescent="0.25">
      <c r="A51" s="40" t="s">
        <v>41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3">
        <v>0</v>
      </c>
      <c r="N51" s="13">
        <v>0</v>
      </c>
      <c r="O51" s="21">
        <v>0</v>
      </c>
      <c r="P51" s="21">
        <v>0</v>
      </c>
      <c r="Q51" s="26">
        <v>0</v>
      </c>
      <c r="R51" s="21">
        <v>0</v>
      </c>
      <c r="S51" s="6"/>
    </row>
    <row r="52" spans="1:19" x14ac:dyDescent="0.25">
      <c r="A52" s="40" t="s">
        <v>42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3">
        <v>0</v>
      </c>
      <c r="N52" s="13">
        <v>0</v>
      </c>
      <c r="O52" s="21">
        <v>0</v>
      </c>
      <c r="P52" s="21">
        <v>0</v>
      </c>
      <c r="Q52" s="26">
        <v>0</v>
      </c>
      <c r="R52" s="21">
        <v>0</v>
      </c>
      <c r="S52" s="6"/>
    </row>
    <row r="53" spans="1:19" x14ac:dyDescent="0.25">
      <c r="A53" s="39" t="s">
        <v>43</v>
      </c>
      <c r="B53" s="14">
        <v>0</v>
      </c>
      <c r="C53" s="14">
        <v>0</v>
      </c>
      <c r="D53" s="14">
        <v>0</v>
      </c>
      <c r="E53" s="12">
        <v>645707.6</v>
      </c>
      <c r="F53" s="14">
        <v>0</v>
      </c>
      <c r="G53" s="14">
        <v>0</v>
      </c>
      <c r="H53" s="13">
        <v>0</v>
      </c>
      <c r="N53" s="13">
        <v>0</v>
      </c>
      <c r="O53" s="21">
        <v>0</v>
      </c>
      <c r="P53" s="21">
        <v>0</v>
      </c>
      <c r="Q53" s="26">
        <v>0</v>
      </c>
      <c r="R53" s="24">
        <v>9450243.2300000004</v>
      </c>
      <c r="S53" s="15">
        <f>+E53+R53</f>
        <v>10095950.83</v>
      </c>
    </row>
    <row r="54" spans="1:19" x14ac:dyDescent="0.25">
      <c r="A54" s="40" t="s">
        <v>44</v>
      </c>
      <c r="B54" s="14">
        <v>0</v>
      </c>
      <c r="C54" s="14">
        <v>0</v>
      </c>
      <c r="D54" s="14">
        <v>0</v>
      </c>
      <c r="E54" s="13">
        <v>400633.59999999998</v>
      </c>
      <c r="F54" s="14">
        <v>0</v>
      </c>
      <c r="G54" s="14">
        <v>0</v>
      </c>
      <c r="H54" s="13">
        <v>0</v>
      </c>
      <c r="I54">
        <v>0</v>
      </c>
      <c r="J54">
        <v>0</v>
      </c>
      <c r="N54" s="13">
        <v>0</v>
      </c>
      <c r="O54" s="21">
        <v>0</v>
      </c>
      <c r="P54" s="21">
        <v>0</v>
      </c>
      <c r="Q54" s="26">
        <v>0</v>
      </c>
      <c r="R54" s="21">
        <v>3656882.85</v>
      </c>
      <c r="S54" s="6"/>
    </row>
    <row r="55" spans="1:19" x14ac:dyDescent="0.25">
      <c r="A55" s="40" t="s">
        <v>45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3">
        <v>0</v>
      </c>
      <c r="I55">
        <v>0</v>
      </c>
      <c r="J55">
        <v>0</v>
      </c>
      <c r="N55" s="13">
        <v>0</v>
      </c>
      <c r="O55" s="21">
        <v>0</v>
      </c>
      <c r="P55" s="21">
        <v>0</v>
      </c>
      <c r="Q55" s="26">
        <v>0</v>
      </c>
      <c r="R55" s="21">
        <v>0</v>
      </c>
      <c r="S55" s="6"/>
    </row>
    <row r="56" spans="1:19" x14ac:dyDescent="0.25">
      <c r="A56" s="40" t="s">
        <v>46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3">
        <v>0</v>
      </c>
      <c r="I56">
        <v>0</v>
      </c>
      <c r="J56">
        <v>0</v>
      </c>
      <c r="N56" s="13">
        <v>0</v>
      </c>
      <c r="O56" s="21">
        <v>0</v>
      </c>
      <c r="P56" s="21">
        <v>0</v>
      </c>
      <c r="Q56" s="26">
        <v>0</v>
      </c>
      <c r="R56" s="21">
        <v>0</v>
      </c>
      <c r="S56" s="6"/>
    </row>
    <row r="57" spans="1:19" x14ac:dyDescent="0.25">
      <c r="A57" s="40" t="s">
        <v>47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3">
        <v>0</v>
      </c>
      <c r="I57">
        <v>0</v>
      </c>
      <c r="J57">
        <v>0</v>
      </c>
      <c r="N57" s="13">
        <v>0</v>
      </c>
      <c r="O57" s="21">
        <v>0</v>
      </c>
      <c r="P57" s="21">
        <v>0</v>
      </c>
      <c r="Q57" s="26">
        <v>0</v>
      </c>
      <c r="R57" s="21">
        <v>5000839.99</v>
      </c>
      <c r="S57" s="6"/>
    </row>
    <row r="58" spans="1:19" x14ac:dyDescent="0.25">
      <c r="A58" s="40" t="s">
        <v>48</v>
      </c>
      <c r="B58" s="14">
        <v>0</v>
      </c>
      <c r="C58" s="14">
        <v>0</v>
      </c>
      <c r="D58" s="14">
        <v>0</v>
      </c>
      <c r="E58" s="13">
        <v>245074</v>
      </c>
      <c r="F58" s="14">
        <v>0</v>
      </c>
      <c r="G58" s="14">
        <v>0</v>
      </c>
      <c r="H58" s="13">
        <v>0</v>
      </c>
      <c r="I58">
        <v>0</v>
      </c>
      <c r="J58">
        <v>0</v>
      </c>
      <c r="N58" s="13">
        <v>0</v>
      </c>
      <c r="O58" s="21">
        <v>0</v>
      </c>
      <c r="P58" s="21">
        <v>0</v>
      </c>
      <c r="Q58" s="26">
        <v>0</v>
      </c>
      <c r="R58" s="21">
        <v>792520.39</v>
      </c>
      <c r="S58" s="6"/>
    </row>
    <row r="59" spans="1:19" x14ac:dyDescent="0.25">
      <c r="A59" s="40" t="s">
        <v>49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>
        <v>0</v>
      </c>
      <c r="J59">
        <v>0</v>
      </c>
      <c r="N59" s="13">
        <v>0</v>
      </c>
      <c r="O59" s="21">
        <v>0</v>
      </c>
      <c r="P59" s="21">
        <v>0</v>
      </c>
      <c r="Q59" s="26">
        <v>0</v>
      </c>
      <c r="R59" s="21">
        <v>0</v>
      </c>
      <c r="S59" s="6"/>
    </row>
    <row r="60" spans="1:19" x14ac:dyDescent="0.25">
      <c r="A60" s="40" t="s">
        <v>50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>
        <v>0</v>
      </c>
      <c r="J60">
        <v>0</v>
      </c>
      <c r="N60" s="13">
        <v>0</v>
      </c>
      <c r="O60" s="21">
        <v>0</v>
      </c>
      <c r="P60" s="21">
        <v>0</v>
      </c>
      <c r="Q60" s="26">
        <v>0</v>
      </c>
      <c r="R60" s="21">
        <v>0</v>
      </c>
      <c r="S60" s="6"/>
    </row>
    <row r="61" spans="1:19" x14ac:dyDescent="0.25">
      <c r="A61" s="40" t="s">
        <v>51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>
        <v>0</v>
      </c>
      <c r="J61">
        <v>0</v>
      </c>
      <c r="N61" s="13">
        <v>0</v>
      </c>
      <c r="O61" s="21">
        <v>0</v>
      </c>
      <c r="P61" s="21">
        <v>0</v>
      </c>
      <c r="Q61" s="26">
        <v>0</v>
      </c>
      <c r="R61" s="21">
        <v>0</v>
      </c>
      <c r="S61" s="6"/>
    </row>
    <row r="62" spans="1:19" x14ac:dyDescent="0.25">
      <c r="A62" s="40" t="s">
        <v>52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>
        <v>0</v>
      </c>
      <c r="J62">
        <v>0</v>
      </c>
      <c r="N62" s="13">
        <v>0</v>
      </c>
      <c r="O62" s="21">
        <v>0</v>
      </c>
      <c r="P62" s="21">
        <v>0</v>
      </c>
      <c r="Q62" s="26">
        <v>0</v>
      </c>
      <c r="R62" s="21">
        <v>0</v>
      </c>
      <c r="S62" s="6"/>
    </row>
    <row r="63" spans="1:19" x14ac:dyDescent="0.25">
      <c r="A63" s="39" t="s">
        <v>53</v>
      </c>
      <c r="B63" s="13"/>
      <c r="C63" s="13"/>
      <c r="D63" s="13"/>
      <c r="E63" s="13"/>
      <c r="F63" s="13"/>
      <c r="G63" s="13"/>
      <c r="H63" s="13"/>
      <c r="N63" s="13">
        <v>0</v>
      </c>
      <c r="O63" s="21">
        <v>0</v>
      </c>
      <c r="P63" s="21">
        <v>0</v>
      </c>
      <c r="Q63" s="26">
        <v>0</v>
      </c>
      <c r="R63" s="21">
        <v>0</v>
      </c>
      <c r="S63" s="6"/>
    </row>
    <row r="64" spans="1:19" x14ac:dyDescent="0.25">
      <c r="A64" s="40" t="s">
        <v>54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>
        <v>0</v>
      </c>
      <c r="J64">
        <v>0</v>
      </c>
      <c r="N64" s="13">
        <v>0</v>
      </c>
      <c r="O64" s="21">
        <v>0</v>
      </c>
      <c r="P64" s="24">
        <v>274995.43</v>
      </c>
      <c r="Q64" s="26">
        <v>0</v>
      </c>
      <c r="R64" s="24">
        <v>900523.15</v>
      </c>
      <c r="S64" s="15">
        <f>P64+R64</f>
        <v>1175518.58</v>
      </c>
    </row>
    <row r="65" spans="1:19" x14ac:dyDescent="0.25">
      <c r="A65" s="40" t="s">
        <v>55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>
        <v>0</v>
      </c>
      <c r="J65">
        <v>0</v>
      </c>
      <c r="N65" s="13">
        <v>0</v>
      </c>
      <c r="O65" s="21">
        <v>0</v>
      </c>
      <c r="P65" s="21">
        <v>0</v>
      </c>
      <c r="Q65" s="26">
        <v>0</v>
      </c>
      <c r="R65" s="21">
        <v>0</v>
      </c>
      <c r="S65" s="6"/>
    </row>
    <row r="66" spans="1:19" x14ac:dyDescent="0.25">
      <c r="A66" s="40" t="s">
        <v>56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>
        <v>0</v>
      </c>
      <c r="J66">
        <v>0</v>
      </c>
      <c r="N66" s="13">
        <v>0</v>
      </c>
      <c r="O66" s="21">
        <v>0</v>
      </c>
      <c r="P66" s="21">
        <v>0</v>
      </c>
      <c r="Q66" s="26">
        <v>0</v>
      </c>
      <c r="R66" s="21">
        <v>0</v>
      </c>
      <c r="S66" s="6"/>
    </row>
    <row r="67" spans="1:19" x14ac:dyDescent="0.25">
      <c r="A67" s="40" t="s">
        <v>57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>
        <v>0</v>
      </c>
      <c r="J67">
        <v>0</v>
      </c>
      <c r="N67" s="13">
        <v>0</v>
      </c>
      <c r="O67" s="21">
        <v>0</v>
      </c>
      <c r="P67" s="21">
        <v>0</v>
      </c>
      <c r="Q67" s="26">
        <v>0</v>
      </c>
      <c r="R67" s="21">
        <v>0</v>
      </c>
      <c r="S67" s="6"/>
    </row>
    <row r="68" spans="1:19" x14ac:dyDescent="0.25">
      <c r="A68" s="39" t="s">
        <v>58</v>
      </c>
      <c r="B68" s="13"/>
      <c r="C68" s="13"/>
      <c r="D68" s="13"/>
      <c r="E68" s="13"/>
      <c r="F68" s="13"/>
      <c r="G68" s="13"/>
      <c r="H68" s="13"/>
      <c r="N68" s="13">
        <v>0</v>
      </c>
      <c r="O68" s="21">
        <v>0</v>
      </c>
      <c r="P68" s="21">
        <v>0</v>
      </c>
      <c r="Q68" s="26">
        <v>0</v>
      </c>
      <c r="R68" s="21">
        <v>0</v>
      </c>
      <c r="S68" s="6"/>
    </row>
    <row r="69" spans="1:19" x14ac:dyDescent="0.25">
      <c r="A69" s="40" t="s">
        <v>59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>
        <v>0</v>
      </c>
      <c r="J69">
        <v>0</v>
      </c>
      <c r="N69" s="13">
        <v>0</v>
      </c>
      <c r="O69" s="21">
        <v>0</v>
      </c>
      <c r="P69" s="21">
        <v>0</v>
      </c>
      <c r="Q69" s="26">
        <v>0</v>
      </c>
      <c r="R69" s="21">
        <v>0</v>
      </c>
      <c r="S69" s="6"/>
    </row>
    <row r="70" spans="1:19" x14ac:dyDescent="0.25">
      <c r="A70" s="40" t="s">
        <v>60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>
        <v>0</v>
      </c>
      <c r="J70">
        <v>0</v>
      </c>
      <c r="N70" s="13">
        <v>0</v>
      </c>
      <c r="O70" s="21">
        <v>0</v>
      </c>
      <c r="P70" s="21">
        <v>0</v>
      </c>
      <c r="Q70" s="26">
        <v>0</v>
      </c>
      <c r="R70" s="21">
        <v>0</v>
      </c>
      <c r="S70" s="6"/>
    </row>
    <row r="71" spans="1:19" s="9" customFormat="1" x14ac:dyDescent="0.25">
      <c r="A71" s="42" t="s">
        <v>61</v>
      </c>
      <c r="B71" s="14"/>
      <c r="C71" s="14"/>
      <c r="D71" s="14"/>
      <c r="E71" s="14"/>
      <c r="F71" s="14"/>
      <c r="G71" s="14"/>
      <c r="H71" s="14"/>
      <c r="N71" s="13">
        <v>0</v>
      </c>
      <c r="O71" s="21">
        <v>0</v>
      </c>
      <c r="P71" s="21">
        <v>0</v>
      </c>
      <c r="Q71" s="26">
        <v>0</v>
      </c>
      <c r="R71" s="21">
        <v>0</v>
      </c>
      <c r="S71" s="6"/>
    </row>
    <row r="72" spans="1:19" s="9" customFormat="1" x14ac:dyDescent="0.25">
      <c r="A72" s="43" t="s">
        <v>62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N72" s="13">
        <v>0</v>
      </c>
      <c r="O72" s="21">
        <v>0</v>
      </c>
      <c r="P72" s="21">
        <v>0</v>
      </c>
      <c r="Q72" s="26">
        <v>0</v>
      </c>
      <c r="R72" s="21">
        <v>0</v>
      </c>
      <c r="S72" s="6"/>
    </row>
    <row r="73" spans="1:19" s="9" customFormat="1" x14ac:dyDescent="0.25">
      <c r="A73" s="43" t="s">
        <v>63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N73" s="13">
        <v>0</v>
      </c>
      <c r="O73" s="21">
        <v>0</v>
      </c>
      <c r="P73" s="21">
        <v>0</v>
      </c>
      <c r="Q73" s="26">
        <v>0</v>
      </c>
      <c r="R73" s="21">
        <v>0</v>
      </c>
      <c r="S73" s="6"/>
    </row>
    <row r="74" spans="1:19" s="9" customFormat="1" x14ac:dyDescent="0.25">
      <c r="A74" s="43" t="s">
        <v>64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N74" s="13">
        <v>0</v>
      </c>
      <c r="O74" s="21">
        <v>0</v>
      </c>
      <c r="P74" s="21">
        <v>0</v>
      </c>
      <c r="Q74" s="26">
        <v>0</v>
      </c>
      <c r="R74" s="21">
        <v>0</v>
      </c>
      <c r="S74" s="6"/>
    </row>
    <row r="75" spans="1:19" x14ac:dyDescent="0.25">
      <c r="A75" s="38" t="s">
        <v>67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N75" s="13">
        <v>0</v>
      </c>
      <c r="O75" s="21">
        <v>0</v>
      </c>
      <c r="P75" s="21">
        <v>0</v>
      </c>
      <c r="Q75" s="26">
        <v>0</v>
      </c>
      <c r="R75" s="21">
        <v>0</v>
      </c>
      <c r="S75" s="6"/>
    </row>
    <row r="76" spans="1:19" x14ac:dyDescent="0.25">
      <c r="A76" s="39" t="s">
        <v>68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N76" s="13">
        <v>0</v>
      </c>
      <c r="O76" s="21">
        <v>0</v>
      </c>
      <c r="P76" s="21">
        <v>0</v>
      </c>
      <c r="Q76" s="26">
        <v>0</v>
      </c>
      <c r="R76" s="21">
        <v>0</v>
      </c>
      <c r="S76" s="6"/>
    </row>
    <row r="77" spans="1:19" x14ac:dyDescent="0.25">
      <c r="A77" s="40" t="s">
        <v>69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>
        <v>0</v>
      </c>
      <c r="J77">
        <v>0</v>
      </c>
      <c r="N77" s="13">
        <v>0</v>
      </c>
      <c r="O77" s="21">
        <v>0</v>
      </c>
      <c r="P77" s="21">
        <v>0</v>
      </c>
      <c r="Q77" s="26">
        <v>0</v>
      </c>
      <c r="R77" s="21">
        <v>0</v>
      </c>
      <c r="S77" s="6"/>
    </row>
    <row r="78" spans="1:19" x14ac:dyDescent="0.25">
      <c r="A78" s="40" t="s">
        <v>70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>
        <v>0</v>
      </c>
      <c r="J78">
        <v>0</v>
      </c>
      <c r="N78" s="13">
        <v>0</v>
      </c>
      <c r="O78" s="21">
        <v>0</v>
      </c>
      <c r="P78" s="21">
        <v>0</v>
      </c>
      <c r="Q78" s="26">
        <v>0</v>
      </c>
      <c r="R78" s="21">
        <v>0</v>
      </c>
      <c r="S78" s="6"/>
    </row>
    <row r="79" spans="1:19" x14ac:dyDescent="0.25">
      <c r="A79" s="39" t="s">
        <v>71</v>
      </c>
      <c r="B79" s="13"/>
      <c r="C79" s="13"/>
      <c r="D79" s="13"/>
      <c r="E79" s="13"/>
      <c r="F79" s="13"/>
      <c r="G79" s="13"/>
      <c r="H79" s="13"/>
      <c r="N79" s="13">
        <v>0</v>
      </c>
      <c r="O79" s="21">
        <v>0</v>
      </c>
      <c r="P79" s="21">
        <v>0</v>
      </c>
      <c r="Q79" s="26">
        <v>0</v>
      </c>
      <c r="R79" s="21">
        <v>0</v>
      </c>
      <c r="S79" s="6"/>
    </row>
    <row r="80" spans="1:19" x14ac:dyDescent="0.25">
      <c r="A80" s="40" t="s">
        <v>72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>
        <v>0</v>
      </c>
      <c r="J80">
        <v>0</v>
      </c>
      <c r="N80" s="13">
        <v>0</v>
      </c>
      <c r="O80" s="21">
        <v>0</v>
      </c>
      <c r="P80" s="21">
        <v>0</v>
      </c>
      <c r="Q80" s="26">
        <v>0</v>
      </c>
      <c r="R80" s="21">
        <v>0</v>
      </c>
      <c r="S80" s="6"/>
    </row>
    <row r="81" spans="1:19" x14ac:dyDescent="0.25">
      <c r="A81" s="40" t="s">
        <v>73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>
        <v>0</v>
      </c>
      <c r="J81">
        <v>0</v>
      </c>
      <c r="N81" s="13">
        <v>0</v>
      </c>
      <c r="O81" s="21">
        <v>0</v>
      </c>
      <c r="P81" s="21">
        <v>0</v>
      </c>
      <c r="Q81" s="26">
        <v>0</v>
      </c>
      <c r="R81" s="21">
        <v>0</v>
      </c>
      <c r="S81" s="6"/>
    </row>
    <row r="82" spans="1:19" x14ac:dyDescent="0.25">
      <c r="A82" s="39" t="s">
        <v>74</v>
      </c>
      <c r="B82" s="13"/>
      <c r="C82" s="13"/>
      <c r="D82" s="13"/>
      <c r="E82" s="13"/>
      <c r="F82" s="13"/>
      <c r="G82" s="13"/>
      <c r="H82" s="13"/>
      <c r="N82" s="13">
        <v>0</v>
      </c>
      <c r="O82" s="21">
        <v>0</v>
      </c>
      <c r="P82" s="21">
        <v>0</v>
      </c>
      <c r="Q82" s="26">
        <v>0</v>
      </c>
      <c r="R82" s="21">
        <v>0</v>
      </c>
      <c r="S82" s="6"/>
    </row>
    <row r="83" spans="1:19" x14ac:dyDescent="0.25">
      <c r="A83" s="40" t="s">
        <v>75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>
        <v>0</v>
      </c>
      <c r="J83">
        <v>0</v>
      </c>
      <c r="N83" s="13">
        <v>0</v>
      </c>
      <c r="O83" s="21">
        <v>0</v>
      </c>
      <c r="P83" s="21">
        <v>0</v>
      </c>
      <c r="Q83" s="26">
        <v>0</v>
      </c>
      <c r="R83" s="21">
        <v>0</v>
      </c>
      <c r="S83" s="6"/>
    </row>
    <row r="84" spans="1:19" ht="24.75" customHeight="1" x14ac:dyDescent="0.25">
      <c r="A84" s="44" t="s">
        <v>65</v>
      </c>
      <c r="B84" s="17">
        <v>1143967.3600000001</v>
      </c>
      <c r="C84" s="17">
        <v>1183209.96</v>
      </c>
      <c r="D84" s="17">
        <v>2478870.39</v>
      </c>
      <c r="E84" s="17">
        <v>2547794.58</v>
      </c>
      <c r="F84" s="17">
        <v>1604288.9</v>
      </c>
      <c r="G84" s="17">
        <f>G11+G17+G27</f>
        <v>2352195.7799999998</v>
      </c>
      <c r="H84" s="17">
        <v>1969983.29</v>
      </c>
      <c r="I84" s="2"/>
      <c r="J84" s="2"/>
      <c r="K84" s="10"/>
      <c r="L84" s="2"/>
      <c r="M84" s="2"/>
      <c r="N84" s="17">
        <f>N11+N17</f>
        <v>1701726.6900000002</v>
      </c>
      <c r="O84" s="17">
        <f>O11+O17</f>
        <v>2407896.04</v>
      </c>
      <c r="P84" s="17">
        <f>P11+P17+P27+P64</f>
        <v>2986910.08</v>
      </c>
      <c r="Q84" s="17">
        <f>Q11+Q17+Q27</f>
        <v>3113221.46</v>
      </c>
      <c r="R84" s="17">
        <f>R11+R17+R27+R53+R64</f>
        <v>18786659.969999999</v>
      </c>
      <c r="S84" s="7">
        <f>S10</f>
        <v>42276724.5</v>
      </c>
    </row>
  </sheetData>
  <mergeCells count="5">
    <mergeCell ref="A4:S4"/>
    <mergeCell ref="A5:S5"/>
    <mergeCell ref="A6:S6"/>
    <mergeCell ref="A7:S7"/>
    <mergeCell ref="A3:S3"/>
  </mergeCells>
  <printOptions horizontalCentered="1"/>
  <pageMargins left="0.23622047244094491" right="0.23622047244094491" top="0.74803149606299213" bottom="0.74803149606299213" header="0.31496062992125984" footer="0.31496062992125984"/>
  <pageSetup scale="34" orientation="landscape" r:id="rId1"/>
  <colBreaks count="1" manualBreakCount="1">
    <brk id="1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45E89257F0F4889CB554BB33B1591" ma:contentTypeVersion="7" ma:contentTypeDescription="Create a new document." ma:contentTypeScope="" ma:versionID="5e96541d8447a5cedddded8151b09f09">
  <xsd:schema xmlns:xsd="http://www.w3.org/2001/XMLSchema" xmlns:xs="http://www.w3.org/2001/XMLSchema" xmlns:p="http://schemas.microsoft.com/office/2006/metadata/properties" xmlns:ns2="b9ac8c12-7523-46fa-8923-bbdcc347dc0b" targetNamespace="http://schemas.microsoft.com/office/2006/metadata/properties" ma:root="true" ma:fieldsID="0b40d7db808efcf98a4a8ce3541497dc" ns2:_="">
    <xsd:import namespace="b9ac8c12-7523-46fa-8923-bbdcc347d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c8c12-7523-46fa-8923-bbdcc347d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95D681-8AB7-4F2C-9A2F-26A55F542B20}"/>
</file>

<file path=customXml/itemProps2.xml><?xml version="1.0" encoding="utf-8"?>
<ds:datastoreItem xmlns:ds="http://schemas.openxmlformats.org/officeDocument/2006/customXml" ds:itemID="{F64007FF-46DB-41F1-80B5-F0625540DE0A}"/>
</file>

<file path=customXml/itemProps3.xml><?xml version="1.0" encoding="utf-8"?>
<ds:datastoreItem xmlns:ds="http://schemas.openxmlformats.org/officeDocument/2006/customXml" ds:itemID="{01023586-551B-4865-A0A6-C9A46A390E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Rachel PV</cp:lastModifiedBy>
  <cp:lastPrinted>2022-01-07T23:31:26Z</cp:lastPrinted>
  <dcterms:created xsi:type="dcterms:W3CDTF">2021-07-29T18:58:50Z</dcterms:created>
  <dcterms:modified xsi:type="dcterms:W3CDTF">2022-01-07T23:31:51Z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0x0101007B145E89257F0F4889CB554BB33B1591</vt:lpwstr>
  </property>
</Properties>
</file>